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ind'!$A$1:$I$84</definedName>
    <definedName name="_xlnm.Print_Area" localSheetId="5">'PK'!$A$1:$L$62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0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<sst xmlns="http://schemas.openxmlformats.org/spreadsheetml/2006/main" count="880" uniqueCount="702">
  <si>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</si>
  <si>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</si>
  <si>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</si>
  <si>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</si>
  <si>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</si>
  <si>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</si>
  <si>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</si>
  <si>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</si>
  <si>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</si>
  <si>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</si>
  <si>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</si>
  <si>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</si>
  <si>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</si>
  <si>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</si>
  <si>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</si>
  <si>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</si>
  <si>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</si>
  <si>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</si>
  <si>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</si>
  <si>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</si>
  <si>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</si>
  <si>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</si>
  <si>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</si>
  <si>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</si>
  <si>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</si>
  <si>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</si>
  <si>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</si>
  <si>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</si>
  <si>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</si>
  <si>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</si>
  <si>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</si>
  <si>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</si>
  <si>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</si>
  <si>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</si>
  <si>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</si>
  <si>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</si>
  <si>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</si>
  <si>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</si>
  <si>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</si>
  <si>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</si>
  <si>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</si>
  <si>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</si>
  <si>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</si>
  <si>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</si>
  <si>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</si>
  <si>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</si>
  <si>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</si>
  <si>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</si>
  <si>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</si>
  <si>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</si>
  <si>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</si>
  <si>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</si>
  <si>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</si>
  <si>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</si>
  <si>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</si>
  <si>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</si>
  <si>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</si>
  <si>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</si>
  <si>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</si>
  <si>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</si>
  <si>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</si>
  <si>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</si>
  <si>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</si>
  <si>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</si>
  <si>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</si>
  <si>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</si>
  <si>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</si>
  <si>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</si>
  <si>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</si>
  <si>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</si>
  <si>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</si>
  <si>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</si>
  <si>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</si>
  <si>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</si>
  <si>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</si>
  <si>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</si>
  <si>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</si>
  <si>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</si>
  <si>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</si>
  <si>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</si>
  <si>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</si>
  <si>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</si>
  <si>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</si>
  <si>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</si>
  <si>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</si>
  <si>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</si>
  <si>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</si>
  <si>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</si>
  <si>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</si>
  <si>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</si>
  <si>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</si>
  <si>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</si>
  <si>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</si>
  <si>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</si>
  <si>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</si>
  <si>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</si>
  <si>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</si>
  <si>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</si>
  <si>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</si>
  <si>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</si>
  <si>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</si>
  <si>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</si>
  <si>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</si>
  <si>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</si>
  <si>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</si>
  <si>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</si>
  <si>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</si>
  <si>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</si>
  <si>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</si>
  <si>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</si>
  <si>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</si>
  <si>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</si>
  <si>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</si>
  <si>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</si>
  <si>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</si>
  <si>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</si>
  <si>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</si>
  <si>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</si>
  <si>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</si>
  <si>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</si>
  <si>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</si>
  <si>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</si>
  <si>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</si>
  <si>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</si>
  <si>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</si>
  <si>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</si>
  <si>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</si>
  <si>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</si>
  <si>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</si>
  <si>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</si>
  <si>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</si>
  <si>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</si>
  <si>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</si>
  <si>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</si>
  <si>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</si>
  <si>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</si>
  <si>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</si>
  <si>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</si>
  <si>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</si>
  <si>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</si>
  <si>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</si>
  <si>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</si>
  <si>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</si>
  <si>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</si>
  <si>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</si>
  <si>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</si>
  <si>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</si>
  <si>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</si>
  <si>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</si>
  <si>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</si>
  <si>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</si>
  <si>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</si>
  <si>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</si>
  <si>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</si>
  <si>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</si>
  <si>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</si>
  <si>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</si>
  <si>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</si>
  <si>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</si>
  <si>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</si>
  <si>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</si>
  <si>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</si>
  <si>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</si>
  <si>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</si>
  <si>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</si>
  <si>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</si>
  <si>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</si>
  <si>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</si>
  <si>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</si>
  <si>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</si>
  <si>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</si>
  <si>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</si>
  <si>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</si>
  <si>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</si>
  <si>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</si>
  <si>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</si>
  <si>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</si>
  <si>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</si>
  <si>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</si>
  <si>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</si>
  <si>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</si>
  <si>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</si>
  <si>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</si>
  <si>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</si>
  <si>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</si>
  <si>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</si>
  <si>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</si>
  <si>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</si>
  <si>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</si>
  <si>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</si>
  <si>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</si>
  <si>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</si>
  <si>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</si>
  <si>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</si>
  <si>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</si>
  <si>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</si>
  <si>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</si>
  <si>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</si>
  <si>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</si>
  <si>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</si>
  <si>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</si>
  <si>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</si>
  <si>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</si>
  <si>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</si>
  <si>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</si>
  <si>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</si>
  <si>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</si>
  <si>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</si>
  <si>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</si>
  <si>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</si>
  <si>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</si>
  <si>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</si>
  <si>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</si>
  <si>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</si>
  <si>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</si>
  <si>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</si>
  <si>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</si>
  <si>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</si>
  <si>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</si>
  <si>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</si>
  <si>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</si>
  <si>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</si>
  <si>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</si>
  <si>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</si>
  <si>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</si>
  <si>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</si>
  <si>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</si>
  <si>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</si>
  <si>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</si>
  <si>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</si>
  <si>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</si>
  <si>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</si>
  <si>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</si>
  <si>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</si>
  <si>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</si>
  <si>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</si>
  <si>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</si>
  <si>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</si>
  <si>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</si>
  <si>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</si>
  <si>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</si>
  <si>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</si>
  <si>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</si>
  <si>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</si>
  <si>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</si>
  <si>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</si>
  <si>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</si>
  <si>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</si>
  <si>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</si>
  <si>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</si>
  <si>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</si>
  <si>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</si>
  <si>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</si>
  <si>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</si>
  <si>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</si>
  <si>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</si>
  <si>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</si>
  <si>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</si>
  <si>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</si>
  <si>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</si>
  <si>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</si>
  <si>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</si>
  <si>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</si>
  <si>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</si>
  <si>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</si>
  <si>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</si>
  <si>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</si>
  <si>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</si>
  <si>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</si>
  <si>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</si>
  <si>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</si>
  <si>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</si>
  <si>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</si>
  <si>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</si>
  <si>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</si>
  <si>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</si>
  <si>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</si>
  <si>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</si>
  <si>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</si>
  <si>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</si>
  <si>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</si>
  <si>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</si>
  <si>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</si>
  <si>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</si>
  <si>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</si>
  <si>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</si>
  <si>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</si>
  <si>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</si>
  <si>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</si>
  <si>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</si>
  <si>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</si>
  <si>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</si>
  <si>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</si>
  <si>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</si>
  <si>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</si>
  <si>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</si>
  <si>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</si>
  <si>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</si>
  <si>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</si>
  <si>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</si>
  <si>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</si>
  <si>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</si>
  <si>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</si>
  <si>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</si>
  <si>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</si>
  <si>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</si>
  <si>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</si>
  <si>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</si>
  <si>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</si>
  <si>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</si>
  <si>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</si>
  <si>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</si>
  <si>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</si>
  <si>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</si>
  <si>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</si>
  <si>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</si>
  <si>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</si>
  <si>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</si>
  <si>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</si>
  <si>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</si>
  <si>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</si>
  <si>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</si>
  <si>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</si>
  <si>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</si>
  <si>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</si>
  <si>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</si>
  <si>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</si>
  <si>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</si>
  <si>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</si>
  <si>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</si>
  <si>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</si>
  <si>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</si>
  <si>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</si>
  <si>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</si>
  <si>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</si>
  <si>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</si>
  <si>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</si>
  <si>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</si>
  <si>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</si>
  <si>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</si>
  <si>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</si>
  <si>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</si>
  <si>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</si>
  <si>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</si>
  <si>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</si>
  <si>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</si>
  <si>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</si>
  <si>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</si>
  <si>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</si>
  <si>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</si>
  <si>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</si>
  <si>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</si>
  <si>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</si>
  <si>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</si>
  <si>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</si>
  <si>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</si>
  <si>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</si>
  <si>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</si>
  <si>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</si>
  <si>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</si>
  <si>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</si>
  <si>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</si>
  <si>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</si>
  <si>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</si>
  <si>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</si>
  <si>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</si>
  <si>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</si>
  <si>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</si>
  <si>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</si>
  <si>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</si>
  <si>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</si>
  <si>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</si>
  <si>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</si>
  <si>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</si>
  <si>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</si>
  <si>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</si>
  <si>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</si>
  <si>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</si>
  <si>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</si>
  <si>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</si>
  <si>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</si>
  <si>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</si>
  <si>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</si>
  <si>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</si>
  <si>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</si>
  <si>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</si>
  <si>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</si>
  <si>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</si>
  <si>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</si>
  <si>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</si>
  <si>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</si>
  <si>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</si>
  <si>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</si>
  <si>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</si>
  <si>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</si>
  <si>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</si>
  <si>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</si>
  <si>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</si>
  <si>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</si>
  <si>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</si>
  <si>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</si>
  <si>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</si>
  <si>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</si>
  <si>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</si>
  <si>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</si>
  <si>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</si>
  <si>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</si>
  <si>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</si>
  <si>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</si>
  <si>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</si>
  <si>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</si>
  <si>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</si>
  <si>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</si>
  <si>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</si>
  <si>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</si>
  <si>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</si>
  <si>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</si>
  <si>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</si>
  <si>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</si>
  <si>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</si>
  <si>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</si>
  <si>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</si>
  <si>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</si>
  <si>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</si>
  <si>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</si>
  <si>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</si>
  <si>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</si>
  <si>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</si>
  <si>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</si>
  <si>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</si>
  <si>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</si>
  <si>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</si>
  <si>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</si>
  <si>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</si>
  <si>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</si>
  <si>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</si>
  <si>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</si>
  <si>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</si>
  <si>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</si>
  <si>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</si>
  <si>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</si>
  <si>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</si>
  <si>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</si>
  <si>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</si>
  <si>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</si>
  <si>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</si>
  <si>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</si>
  <si>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</si>
  <si>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</si>
  <si>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</si>
  <si>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</si>
  <si>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</si>
  <si>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</si>
  <si>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</si>
  <si>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</si>
  <si>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</si>
  <si>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</si>
  <si>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</si>
  <si>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</si>
  <si>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</si>
  <si>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</si>
  <si>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</si>
  <si>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</si>
  <si>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</si>
  <si>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</si>
  <si>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</si>
  <si>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</si>
  <si>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</si>
  <si>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</si>
  <si>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</si>
  <si>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</si>
  <si>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</si>
  <si>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</si>
  <si>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</si>
  <si>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</si>
  <si>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</si>
  <si>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</si>
  <si>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</si>
  <si>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</si>
  <si>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</si>
  <si>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</si>
  <si>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</si>
  <si>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</si>
  <si>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</si>
  <si>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</si>
  <si>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</si>
  <si>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</si>
  <si>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</si>
  <si>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</si>
  <si>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</si>
  <si>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</si>
  <si>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</si>
  <si>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</si>
  <si>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</si>
  <si>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</si>
  <si>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</si>
  <si>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</si>
  <si>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</si>
  <si>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</si>
  <si>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</si>
  <si>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</si>
  <si>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</si>
  <si>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</si>
  <si>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</si>
  <si>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</si>
  <si>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</si>
  <si>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</si>
  <si>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</si>
  <si>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</si>
  <si>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</si>
  <si>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</si>
  <si>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</si>
  <si>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</si>
  <si>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</si>
  <si>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</si>
  <si>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</si>
  <si>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</si>
  <si>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</si>
  <si>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</si>
  <si>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</si>
  <si>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</si>
  <si>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</si>
  <si>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</si>
  <si>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</si>
  <si>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</si>
  <si>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</si>
  <si>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</si>
  <si>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</si>
  <si>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</si>
  <si>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</si>
  <si>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</si>
  <si>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</si>
  <si>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</si>
  <si>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</si>
  <si>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</si>
  <si>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</si>
  <si>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</si>
  <si>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</si>
  <si>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</si>
  <si>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</si>
  <si>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</si>
  <si>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</si>
  <si>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</si>
  <si>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</si>
  <si>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</si>
  <si>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</si>
  <si>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</si>
  <si>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</si>
  <si>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</si>
  <si>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</si>
  <si>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</si>
  <si>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</si>
  <si>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</si>
  <si>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</si>
  <si>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</si>
  <si>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</si>
  <si>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</si>
  <si>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</si>
  <si>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</si>
  <si>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</si>
  <si>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</si>
  <si>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</si>
  <si>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</si>
  <si>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</si>
  <si>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</si>
  <si>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</si>
  <si>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</si>
  <si>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</si>
  <si>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</si>
  <si>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</si>
  <si>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</si>
  <si>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</si>
  <si>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</si>
  <si>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</si>
  <si>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</si>
  <si>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</si>
  <si>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</si>
  <si>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</si>
  <si>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</si>
  <si>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</si>
  <si>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</si>
  <si>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</si>
  <si>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</si>
  <si>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</si>
  <si>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</si>
  <si>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</si>
  <si>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</si>
  <si>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</si>
  <si>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</si>
  <si>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</si>
  <si>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</si>
  <si>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</si>
  <si>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</si>
  <si>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</si>
  <si>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</si>
  <si>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</si>
  <si>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</si>
  <si>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</si>
  <si>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</si>
  <si>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</si>
  <si>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</si>
  <si>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</si>
  <si>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</si>
  <si>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</si>
  <si>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</si>
  <si>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</si>
  <si>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</si>
  <si>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</si>
  <si>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</si>
  <si>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</si>
  <si>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</si>
  <si>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</si>
  <si>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</si>
  <si>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</si>
  <si>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</si>
  <si>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</si>
  <si>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</si>
  <si>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</si>
  <si>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</si>
  <si>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</si>
  <si>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</si>
  <si>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</si>
  <si>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</si>
  <si>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</si>
  <si>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</si>
  <si>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</si>
  <si>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</si>
  <si>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</si>
  <si>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</si>
  <si>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</si>
  <si>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</si>
  <si>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</si>
  <si>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</si>
  <si>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</si>
  <si>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</si>
  <si>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</si>
  <si>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</si>
  <si>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</si>
  <si>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</si>
  <si>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</si>
  <si>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</si>
  <si>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</si>
  <si>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</si>
  <si>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</si>
  <si>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</si>
  <si>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</si>
  <si>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</si>
  <si>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</si>
  <si>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"Fabrika cementa Lukavac" d.d.: FCL</t>
  </si>
  <si>
    <t>info@fclukavac.ba</t>
  </si>
  <si>
    <t>www.fclukavac.ba</t>
  </si>
  <si>
    <t>Proizvodnja cementa</t>
  </si>
  <si>
    <t>1. Sead Hadžić, predsjednik</t>
  </si>
  <si>
    <t>2. Envera Imamović, član</t>
  </si>
  <si>
    <t>4. Benko Fatušić, član</t>
  </si>
  <si>
    <t>5. Sead Ćatić, član</t>
  </si>
  <si>
    <t xml:space="preserve">Benko Fatušić - 2 dionice 0,0002% na početku i na kraju perioda, Izet Imamović - 226 dionica 0,0275% na početku i na kraju perioda </t>
  </si>
  <si>
    <t>Gore navedene Odluke</t>
  </si>
  <si>
    <t>"FABRIKA CEMENTA LUKAVAC" D.D.</t>
  </si>
  <si>
    <t>23.51</t>
  </si>
  <si>
    <t>4209234740009</t>
  </si>
  <si>
    <t>U  Lukavcu</t>
  </si>
  <si>
    <t>U Lukavcu</t>
  </si>
  <si>
    <t>Lukavcu</t>
  </si>
  <si>
    <t>Lukavačkih brigada bb, 75 300 Lukavac</t>
  </si>
  <si>
    <t>035/552-101,552-164;   035/553-195</t>
  </si>
  <si>
    <t>1.Izet Imamović, Predsjednik Uprave</t>
  </si>
  <si>
    <t>2.Stjepan Kumrić, član Uprave</t>
  </si>
  <si>
    <t>820.613;   100 KM</t>
  </si>
  <si>
    <t>Izet Imamović</t>
  </si>
  <si>
    <t>Izet imamović</t>
  </si>
  <si>
    <t>ASAMER BAUSTOFFE AG AUSTRIJA</t>
  </si>
  <si>
    <t>1. CEDIS d.o.o. Zagreb - 100%                                                                         2. RK VIJENAC d.o.o. Lukavac - 50 %</t>
  </si>
  <si>
    <r>
      <t>Ostali rashodi i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</si>
  <si>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Godišnji  izvještaji za 2017. godinu su revidirani</t>
  </si>
  <si>
    <t>1. Harald Fritsch, predsjednik</t>
  </si>
  <si>
    <t>2. Andreas Kern, član</t>
  </si>
  <si>
    <t>3. Martin Kebisek, član</t>
  </si>
  <si>
    <t>od 01.01. do 31.12. 2017. godine</t>
  </si>
  <si>
    <t>Dana  09.04.2018.godine</t>
  </si>
  <si>
    <t>na dan 31.12.2017.godine</t>
  </si>
  <si>
    <t>Dana,  09.04.2018.godine</t>
  </si>
  <si>
    <t>za period od 01.01. do 31.12. 2017. godine</t>
  </si>
  <si>
    <t>09.04.2018.godine</t>
  </si>
  <si>
    <t>za period koji se završava na dan 31.12. 2017. godine</t>
  </si>
  <si>
    <t>1. Stanje na dan 31. 12. 2015. godine</t>
  </si>
  <si>
    <t>4. Ponovo iskazano stanje na dan 31. 12. 2015, odnosno 01.01.2016. godine (901±902±903)</t>
  </si>
  <si>
    <r>
      <t xml:space="preserve">12. Stanje na dan 31. 12. 2016. odnosno 01. 01. 2017.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</si>
  <si>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2016.,</t>
  </si>
  <si>
    <r>
      <t xml:space="preserve">odnosno 01. 01. 2017. godine </t>
    </r>
    <r>
      <rPr>
        <i/>
        <sz val="10"/>
        <rFont val="Times New Roman"/>
        <family val="1"/>
      </rPr>
      <t>(912±913±914)</t>
    </r>
  </si>
  <si>
    <t xml:space="preserve">23. Stanje na dan 31.12. 2017. godine </t>
  </si>
  <si>
    <t>Dana, 09.04.2018.godine</t>
  </si>
  <si>
    <t>U  Lukavcu,   09.04.2018. godine</t>
  </si>
  <si>
    <t>17.04.2017.godine u poslovnim prostorijama Društva u Lukavcu</t>
  </si>
  <si>
    <t xml:space="preserve">1. Izbor predsjednika skupštine i dva ovjerivača zapisnika
2. Donošenje Odluke kojom se odobrava  ugovor o izmjeni ugovora o kreditu od  23.05.2014.godine
</t>
  </si>
  <si>
    <t>24.05.2017.godine u poslovnim prostorijama Društva u Lukavcu</t>
  </si>
  <si>
    <t xml:space="preserve">1. Izbor predsjednika skupštine i dva ovjerivača zapisnika
2. Usvajanje  godišnjeg izvještaja Društva
3. Donošenje Odluke o rasporedu dobiti
4. Donošenje Odluke o isplati dividende
5. Donošenje Odluke o izboru vanjskog revizora
6. Donošenje Odluke o razrješenju člana Nadzornog odbora
7. Donošenje Odluke o imenovanju člana Nadzornog odbora
</t>
  </si>
  <si>
    <t>Deloitte d.o.o., Zmaja od Bosne 12c, 71000 Sarajevo</t>
  </si>
  <si>
    <t>26.07.2017.godine u poslovnim prostorijama Društva u Lukavcu</t>
  </si>
  <si>
    <t>1. Izbor predsjednika skupštine i dva ovjerivača zapisnika
2. Donošenje Odluke o razrješenju člana Nadzornog odbora
3. Donošenje Odluke o imenovanju člana Nadzornog odbora
4. Donošenje Odluke kojom se odobrava izmjena i dopuna Ugovora o kreditu od  23.05.2014.godine</t>
  </si>
  <si>
    <t>21.09.2017.godine u poslovnim prostorijama Društva u Lukavcu</t>
  </si>
  <si>
    <t>1. Izbor predsjednika skupštine i dva ovjerivača zapisnika
2. Donošenje Odluke o razrješenju člana Nadzornog odbora
3. Donošenje Odluke o imenovanju člana Nadzornog odbora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</si>
</sst>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\ _k_m_-;\-* #,##0\ _k_m_-;_-* &quot;-&quot;\ _k_m_-;_-@_-"/>
    <numFmt numFmtId="181" formatCode="_-* #,##0.00\ _k_m_-;\-* #,##0.00\ _k_m_-;_-* &quot;-&quot;??\ _k_m_-;_-@_-"/>
    <numFmt numFmtId="182" formatCode="m/d/yy"/>
    <numFmt numFmtId="183" formatCode="m/d/yyyy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</numFmts>
  <fonts count="52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6" fillId="31" borderId="6" applyFill="0" applyAlignment="0">
      <protection/>
    </xf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0" fillId="0" borderId="0" xfId="59" applyFont="1" applyFill="1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10" fillId="0" borderId="11" xfId="59" applyFont="1" applyFill="1" applyBorder="1" applyAlignment="1">
      <alignment horizontal="right"/>
      <protection/>
    </xf>
    <xf numFmtId="0" fontId="10" fillId="0" borderId="12" xfId="59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9" applyFont="1" applyFill="1" applyBorder="1" applyAlignment="1">
      <alignment horizontal="right"/>
      <protection/>
    </xf>
    <xf numFmtId="0" fontId="11" fillId="0" borderId="0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/>
      <protection/>
    </xf>
    <xf numFmtId="0" fontId="10" fillId="34" borderId="13" xfId="59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9" applyFont="1" applyBorder="1">
      <alignment/>
      <protection/>
    </xf>
    <xf numFmtId="0" fontId="10" fillId="0" borderId="15" xfId="59" applyFont="1" applyBorder="1" applyAlignment="1">
      <alignment horizontal="left" vertical="center"/>
      <protection/>
    </xf>
    <xf numFmtId="0" fontId="11" fillId="0" borderId="15" xfId="59" applyFont="1" applyBorder="1">
      <alignment/>
      <protection/>
    </xf>
    <xf numFmtId="0" fontId="11" fillId="0" borderId="15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9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0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9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9" applyFont="1" applyBorder="1">
      <alignment/>
      <protection/>
    </xf>
    <xf numFmtId="0" fontId="10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9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26" xfId="59" applyFont="1" applyBorder="1" applyAlignment="1">
      <alignment horizontal="left"/>
      <protection/>
    </xf>
    <xf numFmtId="0" fontId="11" fillId="0" borderId="27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11" fillId="0" borderId="26" xfId="59" applyFont="1" applyBorder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2" fontId="11" fillId="0" borderId="28" xfId="0" applyNumberFormat="1" applyFont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0" fillId="0" borderId="0" xfId="0" applyFont="1" applyAlignment="1">
      <alignment/>
    </xf>
    <xf numFmtId="3" fontId="11" fillId="0" borderId="11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6" xfId="59" applyFont="1" applyBorder="1" applyAlignment="1">
      <alignment horizontal="left"/>
      <protection/>
    </xf>
    <xf numFmtId="12" fontId="11" fillId="0" borderId="29" xfId="0" applyNumberFormat="1" applyFont="1" applyBorder="1" applyAlignment="1">
      <alignment wrapText="1"/>
    </xf>
    <xf numFmtId="12" fontId="11" fillId="0" borderId="30" xfId="0" applyNumberFormat="1" applyFont="1" applyBorder="1" applyAlignment="1">
      <alignment wrapText="1"/>
    </xf>
    <xf numFmtId="12" fontId="11" fillId="0" borderId="0" xfId="0" applyNumberFormat="1" applyFont="1" applyBorder="1" applyAlignment="1">
      <alignment wrapText="1"/>
    </xf>
    <xf numFmtId="0" fontId="11" fillId="0" borderId="16" xfId="59" applyFont="1" applyBorder="1" applyAlignment="1">
      <alignment vertical="top" wrapText="1"/>
      <protection/>
    </xf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12" fontId="11" fillId="0" borderId="29" xfId="0" applyNumberFormat="1" applyFont="1" applyBorder="1" applyAlignment="1">
      <alignment horizontal="right" wrapText="1"/>
    </xf>
    <xf numFmtId="49" fontId="11" fillId="0" borderId="0" xfId="0" applyNumberFormat="1" applyFont="1" applyAlignment="1">
      <alignment horizontal="right"/>
    </xf>
    <xf numFmtId="0" fontId="10" fillId="0" borderId="11" xfId="59" applyFont="1" applyFill="1" applyBorder="1" applyAlignment="1">
      <alignment/>
      <protection/>
    </xf>
    <xf numFmtId="0" fontId="10" fillId="0" borderId="12" xfId="59" applyFont="1" applyFill="1" applyBorder="1" applyAlignment="1">
      <alignment/>
      <protection/>
    </xf>
    <xf numFmtId="0" fontId="11" fillId="0" borderId="23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99" fontId="50" fillId="0" borderId="0" xfId="0" applyNumberFormat="1" applyFont="1" applyAlignment="1">
      <alignment/>
    </xf>
    <xf numFmtId="206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horizontal="right" vertical="top" wrapText="1"/>
    </xf>
    <xf numFmtId="3" fontId="11" fillId="0" borderId="11" xfId="0" applyNumberFormat="1" applyFont="1" applyFill="1" applyBorder="1" applyAlignment="1">
      <alignment vertical="top" wrapText="1"/>
    </xf>
    <xf numFmtId="0" fontId="14" fillId="0" borderId="31" xfId="0" applyFont="1" applyBorder="1" applyAlignment="1">
      <alignment horizontal="left" vertical="top" wrapText="1"/>
    </xf>
    <xf numFmtId="0" fontId="11" fillId="0" borderId="15" xfId="59" applyFont="1" applyBorder="1" applyAlignment="1">
      <alignment vertical="top" wrapText="1"/>
      <protection/>
    </xf>
    <xf numFmtId="0" fontId="15" fillId="0" borderId="3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28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2" fontId="11" fillId="0" borderId="28" xfId="0" applyNumberFormat="1" applyFont="1" applyBorder="1" applyAlignment="1">
      <alignment horizontal="left" wrapText="1"/>
    </xf>
    <xf numFmtId="12" fontId="11" fillId="0" borderId="29" xfId="0" applyNumberFormat="1" applyFont="1" applyBorder="1" applyAlignment="1">
      <alignment horizontal="left" wrapText="1"/>
    </xf>
    <xf numFmtId="12" fontId="11" fillId="0" borderId="30" xfId="0" applyNumberFormat="1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3" xfId="0" applyFont="1" applyBorder="1" applyAlignment="1">
      <alignment/>
    </xf>
    <xf numFmtId="208" fontId="11" fillId="0" borderId="28" xfId="42" applyNumberFormat="1" applyFont="1" applyBorder="1" applyAlignment="1">
      <alignment wrapText="1"/>
    </xf>
    <xf numFmtId="208" fontId="11" fillId="0" borderId="29" xfId="42" applyNumberFormat="1" applyFont="1" applyBorder="1" applyAlignment="1">
      <alignment wrapText="1"/>
    </xf>
    <xf numFmtId="208" fontId="11" fillId="0" borderId="30" xfId="42" applyNumberFormat="1" applyFont="1" applyBorder="1" applyAlignment="1">
      <alignment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49" fontId="11" fillId="34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9" applyFont="1" applyFill="1" applyBorder="1" applyAlignment="1">
      <alignment horizontal="right" wrapText="1"/>
      <protection/>
    </xf>
    <xf numFmtId="0" fontId="11" fillId="0" borderId="33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0" fillId="0" borderId="0" xfId="59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clukavac.ba" TargetMode="External" /><Relationship Id="rId2" Type="http://schemas.openxmlformats.org/officeDocument/2006/relationships/hyperlink" Target="http://www.fclukavac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6.375" style="7" customWidth="1"/>
    <col min="2" max="2" width="53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8" t="s">
        <v>678</v>
      </c>
      <c r="B2" s="79" t="s">
        <v>122</v>
      </c>
      <c r="C2" s="68"/>
      <c r="D2" s="68"/>
      <c r="E2" s="68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/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3" t="s">
        <v>664</v>
      </c>
    </row>
    <row r="8" spans="1:2" ht="12.75">
      <c r="A8" s="19" t="s">
        <v>120</v>
      </c>
      <c r="B8" s="17" t="s">
        <v>665</v>
      </c>
    </row>
    <row r="9" spans="1:2" ht="12.75">
      <c r="A9" s="17" t="s">
        <v>118</v>
      </c>
      <c r="B9" s="84" t="s">
        <v>649</v>
      </c>
    </row>
    <row r="10" spans="1:2" ht="12.75">
      <c r="A10" s="17" t="s">
        <v>119</v>
      </c>
      <c r="B10" s="85" t="s">
        <v>650</v>
      </c>
    </row>
    <row r="11" spans="1:2" ht="12.75">
      <c r="A11" s="21" t="s">
        <v>124</v>
      </c>
      <c r="B11" s="17" t="s">
        <v>651</v>
      </c>
    </row>
    <row r="12" spans="1:2" ht="15" customHeight="1">
      <c r="A12" s="21" t="s">
        <v>130</v>
      </c>
      <c r="B12" s="83">
        <v>193</v>
      </c>
    </row>
    <row r="13" spans="1:2" ht="17.25" customHeight="1">
      <c r="A13" s="21" t="s">
        <v>137</v>
      </c>
      <c r="B13" s="83">
        <v>3</v>
      </c>
    </row>
    <row r="14" spans="1:2" ht="12.75">
      <c r="A14" s="21" t="s">
        <v>125</v>
      </c>
      <c r="B14" s="83" t="s">
        <v>697</v>
      </c>
    </row>
    <row r="15" spans="1:2" ht="25.5">
      <c r="A15" s="21" t="s">
        <v>145</v>
      </c>
      <c r="B15" s="83" t="s">
        <v>674</v>
      </c>
    </row>
    <row r="16" spans="1:2" ht="12.75">
      <c r="A16" s="87" t="s">
        <v>127</v>
      </c>
      <c r="B16" s="86" t="s">
        <v>652</v>
      </c>
    </row>
    <row r="17" spans="1:2" ht="12.75">
      <c r="A17" s="88"/>
      <c r="B17" s="86" t="s">
        <v>653</v>
      </c>
    </row>
    <row r="18" spans="1:2" ht="12.75">
      <c r="A18" s="24"/>
      <c r="B18" s="86"/>
    </row>
    <row r="19" spans="1:2" ht="27">
      <c r="A19" s="22" t="s">
        <v>126</v>
      </c>
      <c r="B19" s="17"/>
    </row>
    <row r="20" spans="1:2" ht="12.75">
      <c r="A20" s="87" t="s">
        <v>131</v>
      </c>
      <c r="B20" s="89" t="s">
        <v>675</v>
      </c>
    </row>
    <row r="21" spans="1:2" ht="12.75">
      <c r="A21" s="88"/>
      <c r="B21" s="89" t="s">
        <v>676</v>
      </c>
    </row>
    <row r="22" spans="1:2" ht="12.75">
      <c r="A22" s="88"/>
      <c r="B22" s="89" t="s">
        <v>677</v>
      </c>
    </row>
    <row r="23" spans="1:2" ht="12.75">
      <c r="A23" s="88"/>
      <c r="B23" s="89" t="s">
        <v>654</v>
      </c>
    </row>
    <row r="24" spans="1:2" ht="12.75">
      <c r="A24" s="24"/>
      <c r="B24" s="89" t="s">
        <v>655</v>
      </c>
    </row>
    <row r="25" spans="1:2" ht="15" customHeight="1">
      <c r="A25" s="87" t="s">
        <v>132</v>
      </c>
      <c r="B25" s="89" t="s">
        <v>666</v>
      </c>
    </row>
    <row r="26" spans="1:2" ht="15" customHeight="1">
      <c r="A26" s="88"/>
      <c r="B26" s="89" t="s">
        <v>667</v>
      </c>
    </row>
    <row r="27" spans="1:2" ht="51">
      <c r="A27" s="21" t="s">
        <v>133</v>
      </c>
      <c r="B27" s="127" t="s">
        <v>656</v>
      </c>
    </row>
    <row r="28" spans="1:2" ht="17.25" customHeight="1">
      <c r="A28" s="23" t="s">
        <v>148</v>
      </c>
      <c r="B28" s="17"/>
    </row>
    <row r="29" spans="1:2" ht="18" customHeight="1">
      <c r="A29" s="24" t="s">
        <v>134</v>
      </c>
      <c r="B29" s="103">
        <v>147</v>
      </c>
    </row>
    <row r="30" spans="1:2" ht="25.5">
      <c r="A30" s="21" t="s">
        <v>135</v>
      </c>
      <c r="B30" s="17" t="s">
        <v>668</v>
      </c>
    </row>
    <row r="31" spans="1:2" ht="40.5" customHeight="1">
      <c r="A31" s="21" t="s">
        <v>136</v>
      </c>
      <c r="B31" s="17" t="s">
        <v>671</v>
      </c>
    </row>
    <row r="32" spans="1:2" ht="27">
      <c r="A32" s="22" t="s">
        <v>162</v>
      </c>
      <c r="B32" s="20"/>
    </row>
    <row r="33" spans="1:2" ht="38.25">
      <c r="A33" s="24" t="s">
        <v>646</v>
      </c>
      <c r="B33" s="107" t="s">
        <v>672</v>
      </c>
    </row>
    <row r="34" spans="1:2" ht="27">
      <c r="A34" s="22" t="s">
        <v>138</v>
      </c>
      <c r="B34" s="17"/>
    </row>
    <row r="35" spans="1:2" ht="15" customHeight="1">
      <c r="A35" s="24" t="s">
        <v>140</v>
      </c>
      <c r="B35" s="17" t="s">
        <v>693</v>
      </c>
    </row>
    <row r="36" spans="1:2" ht="63.75">
      <c r="A36" s="21" t="s">
        <v>141</v>
      </c>
      <c r="B36" s="126" t="s">
        <v>694</v>
      </c>
    </row>
    <row r="37" spans="1:2" ht="15">
      <c r="A37" s="21" t="s">
        <v>142</v>
      </c>
      <c r="B37" s="128" t="s">
        <v>657</v>
      </c>
    </row>
    <row r="38" spans="1:2" ht="12.75">
      <c r="A38" s="24" t="s">
        <v>140</v>
      </c>
      <c r="B38" s="17" t="s">
        <v>695</v>
      </c>
    </row>
    <row r="39" spans="1:2" ht="92.25" customHeight="1">
      <c r="A39" s="21" t="s">
        <v>141</v>
      </c>
      <c r="B39" s="126" t="s">
        <v>696</v>
      </c>
    </row>
    <row r="40" spans="1:2" ht="18" customHeight="1">
      <c r="A40" s="21" t="s">
        <v>142</v>
      </c>
      <c r="B40" s="128" t="s">
        <v>657</v>
      </c>
    </row>
    <row r="41" spans="1:2" ht="12.75">
      <c r="A41" s="24" t="s">
        <v>140</v>
      </c>
      <c r="B41" s="17" t="s">
        <v>698</v>
      </c>
    </row>
    <row r="42" spans="1:2" ht="71.25" customHeight="1">
      <c r="A42" s="21" t="s">
        <v>141</v>
      </c>
      <c r="B42" s="126" t="s">
        <v>699</v>
      </c>
    </row>
    <row r="43" spans="1:2" ht="18" customHeight="1">
      <c r="A43" s="21" t="s">
        <v>142</v>
      </c>
      <c r="B43" s="128" t="s">
        <v>657</v>
      </c>
    </row>
    <row r="44" spans="1:2" ht="18" customHeight="1">
      <c r="A44" s="24" t="s">
        <v>140</v>
      </c>
      <c r="B44" s="17" t="s">
        <v>700</v>
      </c>
    </row>
    <row r="45" spans="1:2" ht="48" customHeight="1">
      <c r="A45" s="21" t="s">
        <v>141</v>
      </c>
      <c r="B45" s="126" t="s">
        <v>701</v>
      </c>
    </row>
    <row r="46" spans="1:2" ht="18" customHeight="1">
      <c r="A46" s="21" t="s">
        <v>142</v>
      </c>
      <c r="B46" s="128" t="s">
        <v>657</v>
      </c>
    </row>
    <row r="47" spans="1:2" ht="18" customHeight="1">
      <c r="A47" s="21"/>
      <c r="B47" s="129"/>
    </row>
    <row r="48" spans="1:2" ht="13.5">
      <c r="A48" s="23" t="s">
        <v>139</v>
      </c>
      <c r="B48" s="17"/>
    </row>
    <row r="49" spans="1:2" ht="18" customHeight="1">
      <c r="A49" s="21" t="s">
        <v>647</v>
      </c>
      <c r="B49" s="17"/>
    </row>
    <row r="50" spans="1:2" ht="38.25">
      <c r="A50" s="21" t="s">
        <v>143</v>
      </c>
      <c r="B50" s="17"/>
    </row>
    <row r="51" spans="1:2" ht="38.25">
      <c r="A51" s="21" t="s">
        <v>144</v>
      </c>
      <c r="B51" s="17"/>
    </row>
    <row r="52" spans="1:2" ht="43.5" customHeight="1">
      <c r="A52" s="21" t="s">
        <v>163</v>
      </c>
      <c r="B52" s="17"/>
    </row>
    <row r="53" spans="1:2" ht="38.25">
      <c r="A53" s="25" t="s">
        <v>164</v>
      </c>
      <c r="B53" s="26"/>
    </row>
    <row r="55" spans="1:2" ht="13.5">
      <c r="A55" s="27" t="s">
        <v>692</v>
      </c>
      <c r="B55" s="10"/>
    </row>
    <row r="56" spans="1:2" ht="13.5">
      <c r="A56" s="28"/>
      <c r="B56" s="29"/>
    </row>
    <row r="57" ht="13.5">
      <c r="B57" s="10" t="s">
        <v>161</v>
      </c>
    </row>
    <row r="58" ht="12.75">
      <c r="B58" s="29" t="s">
        <v>669</v>
      </c>
    </row>
  </sheetData>
  <sheetProtection/>
  <hyperlinks>
    <hyperlink ref="B9" r:id="rId1" display="info@fclukavac.ba"/>
    <hyperlink ref="B10" r:id="rId2" display="www.fclukavac.ba"/>
  </hyperlinks>
  <printOptions horizontalCentered="1"/>
  <pageMargins left="0" right="0" top="0" bottom="0" header="0" footer="0"/>
  <pageSetup fitToWidth="0" fitToHeight="1" horizontalDpi="600" verticalDpi="600" orientation="portrait" paperSize="9" scale="64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120" zoomScaleNormal="120" zoomScalePageLayoutView="0" workbookViewId="0" topLeftCell="A1">
      <selection activeCell="K14" sqref="K14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31.125" style="30" customWidth="1"/>
    <col min="4" max="4" width="6.625" style="30" customWidth="1"/>
    <col min="5" max="6" width="2.125" style="30" customWidth="1"/>
    <col min="7" max="7" width="2.00390625" style="30" customWidth="1"/>
    <col min="8" max="8" width="16.625" style="30" customWidth="1"/>
    <col min="9" max="9" width="16.375" style="30" customWidth="1"/>
    <col min="10" max="10" width="9.375" style="30" bestFit="1" customWidth="1"/>
    <col min="11" max="11" width="10.375" style="30" bestFit="1" customWidth="1"/>
    <col min="12" max="12" width="15.125" style="30" bestFit="1" customWidth="1"/>
    <col min="13" max="16384" width="9.125" style="30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1"/>
      <c r="I2" s="3" t="s">
        <v>149</v>
      </c>
    </row>
    <row r="3" spans="1:9" ht="12.75">
      <c r="A3" s="80" t="s">
        <v>331</v>
      </c>
      <c r="B3" s="130" t="s">
        <v>658</v>
      </c>
      <c r="C3" s="131"/>
      <c r="D3" s="131"/>
      <c r="E3" s="131"/>
      <c r="F3" s="131"/>
      <c r="G3" s="131"/>
      <c r="H3" s="131"/>
      <c r="I3" s="131"/>
    </row>
    <row r="4" spans="1:9" ht="12.75">
      <c r="A4" s="80" t="s">
        <v>175</v>
      </c>
      <c r="B4" s="130" t="s">
        <v>664</v>
      </c>
      <c r="C4" s="131"/>
      <c r="D4" s="131"/>
      <c r="E4" s="131"/>
      <c r="F4" s="131"/>
      <c r="G4" s="131"/>
      <c r="H4" s="131"/>
      <c r="I4" s="131"/>
    </row>
    <row r="5" spans="1:9" ht="12.75">
      <c r="A5" s="80" t="s">
        <v>176</v>
      </c>
      <c r="B5" s="130" t="s">
        <v>659</v>
      </c>
      <c r="C5" s="131"/>
      <c r="D5" s="131"/>
      <c r="E5" s="131"/>
      <c r="F5" s="131"/>
      <c r="G5" s="131"/>
      <c r="H5" s="131"/>
      <c r="I5" s="131"/>
    </row>
    <row r="6" spans="1:9" ht="12.75">
      <c r="A6" s="80" t="s">
        <v>177</v>
      </c>
      <c r="B6" s="132" t="s">
        <v>660</v>
      </c>
      <c r="C6" s="133"/>
      <c r="D6" s="133"/>
      <c r="E6" s="133"/>
      <c r="F6" s="133"/>
      <c r="G6" s="133"/>
      <c r="H6" s="133"/>
      <c r="I6" s="134"/>
    </row>
    <row r="7" spans="1:9" ht="12.75">
      <c r="A7" s="80" t="s">
        <v>178</v>
      </c>
      <c r="B7" s="130"/>
      <c r="C7" s="131"/>
      <c r="D7" s="131"/>
      <c r="E7" s="131"/>
      <c r="F7" s="131"/>
      <c r="G7" s="131"/>
      <c r="H7" s="131"/>
      <c r="I7" s="131"/>
    </row>
    <row r="8" spans="1:9" ht="18" customHeight="1">
      <c r="A8" s="81"/>
      <c r="B8" s="81"/>
      <c r="C8" s="81"/>
      <c r="D8" s="82"/>
      <c r="E8" s="81"/>
      <c r="F8" s="81"/>
      <c r="G8" s="81"/>
      <c r="H8" s="65"/>
      <c r="I8" s="65"/>
    </row>
    <row r="9" spans="1:9" ht="12.75" hidden="1">
      <c r="A9" s="81"/>
      <c r="B9" s="81"/>
      <c r="C9" s="81"/>
      <c r="D9" s="81"/>
      <c r="E9" s="81"/>
      <c r="F9" s="81"/>
      <c r="G9" s="81"/>
      <c r="H9" s="81"/>
      <c r="I9" s="81"/>
    </row>
    <row r="10" spans="1:9" ht="1.5" customHeight="1" hidden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8.75" customHeight="1" thickBot="1">
      <c r="A11" s="135" t="s">
        <v>179</v>
      </c>
      <c r="B11" s="136"/>
      <c r="C11" s="136"/>
      <c r="D11" s="136"/>
      <c r="E11" s="136"/>
      <c r="F11" s="136"/>
      <c r="G11" s="136"/>
      <c r="H11" s="136"/>
      <c r="I11" s="136"/>
    </row>
    <row r="12" spans="1:9" ht="12" customHeight="1" thickTop="1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3:8" ht="18.75" customHeight="1">
      <c r="C13" s="137" t="s">
        <v>678</v>
      </c>
      <c r="D13" s="137"/>
      <c r="E13" s="137"/>
      <c r="F13" s="137"/>
      <c r="G13" s="137"/>
      <c r="H13" s="33"/>
    </row>
    <row r="14" ht="12.75">
      <c r="I14" s="30" t="s">
        <v>332</v>
      </c>
    </row>
    <row r="15" spans="1:9" ht="25.5">
      <c r="A15" s="179" t="s">
        <v>115</v>
      </c>
      <c r="B15" s="138" t="s">
        <v>180</v>
      </c>
      <c r="C15" s="139"/>
      <c r="D15" s="34" t="s">
        <v>181</v>
      </c>
      <c r="E15" s="144" t="s">
        <v>165</v>
      </c>
      <c r="F15" s="145"/>
      <c r="G15" s="146"/>
      <c r="H15" s="147" t="s">
        <v>182</v>
      </c>
      <c r="I15" s="148"/>
    </row>
    <row r="16" spans="1:9" ht="12.75">
      <c r="A16" s="180"/>
      <c r="B16" s="140"/>
      <c r="C16" s="141"/>
      <c r="D16" s="36"/>
      <c r="E16" s="151" t="s">
        <v>183</v>
      </c>
      <c r="F16" s="152"/>
      <c r="G16" s="153"/>
      <c r="H16" s="149"/>
      <c r="I16" s="150"/>
    </row>
    <row r="17" spans="1:9" ht="12.75">
      <c r="A17" s="181"/>
      <c r="B17" s="140"/>
      <c r="C17" s="141"/>
      <c r="D17" s="36"/>
      <c r="E17" s="154"/>
      <c r="F17" s="155"/>
      <c r="G17" s="156"/>
      <c r="H17" s="35" t="s">
        <v>184</v>
      </c>
      <c r="I17" s="37" t="s">
        <v>185</v>
      </c>
    </row>
    <row r="18" spans="1:9" ht="12.75">
      <c r="A18" s="182"/>
      <c r="B18" s="142"/>
      <c r="C18" s="143"/>
      <c r="D18" s="39"/>
      <c r="E18" s="157"/>
      <c r="F18" s="158"/>
      <c r="G18" s="159"/>
      <c r="H18" s="40" t="s">
        <v>186</v>
      </c>
      <c r="I18" s="41" t="s">
        <v>186</v>
      </c>
    </row>
    <row r="19" spans="1:9" ht="12.75">
      <c r="A19" s="41">
        <v>1</v>
      </c>
      <c r="B19" s="160">
        <v>2</v>
      </c>
      <c r="C19" s="160"/>
      <c r="D19" s="41">
        <v>3</v>
      </c>
      <c r="E19" s="160">
        <v>4</v>
      </c>
      <c r="F19" s="160"/>
      <c r="G19" s="160"/>
      <c r="H19" s="41">
        <v>5</v>
      </c>
      <c r="I19" s="41">
        <v>6</v>
      </c>
    </row>
    <row r="20" spans="1:9" ht="13.5">
      <c r="A20" s="42"/>
      <c r="B20" s="161" t="s">
        <v>187</v>
      </c>
      <c r="C20" s="161"/>
      <c r="D20" s="42"/>
      <c r="E20" s="162"/>
      <c r="F20" s="162"/>
      <c r="G20" s="162"/>
      <c r="H20" s="42"/>
      <c r="I20" s="42"/>
    </row>
    <row r="21" spans="1:9" ht="12.75">
      <c r="A21" s="42"/>
      <c r="B21" s="163" t="s">
        <v>188</v>
      </c>
      <c r="C21" s="163"/>
      <c r="D21" s="42"/>
      <c r="E21" s="42"/>
      <c r="F21" s="42"/>
      <c r="G21" s="42"/>
      <c r="H21" s="45"/>
      <c r="I21" s="45"/>
    </row>
    <row r="22" spans="1:9" ht="13.5">
      <c r="A22" s="42"/>
      <c r="B22" s="161" t="s">
        <v>35</v>
      </c>
      <c r="C22" s="161"/>
      <c r="D22" s="42"/>
      <c r="E22" s="42">
        <v>2</v>
      </c>
      <c r="F22" s="42">
        <v>0</v>
      </c>
      <c r="G22" s="42">
        <v>1</v>
      </c>
      <c r="H22" s="91">
        <f>H23+H27+H31+H32</f>
        <v>62103402</v>
      </c>
      <c r="I22" s="91">
        <f>I23+I27+I31+I32</f>
        <v>60809340</v>
      </c>
    </row>
    <row r="23" spans="1:9" ht="14.25" customHeight="1">
      <c r="A23" s="42">
        <v>60</v>
      </c>
      <c r="B23" s="163" t="s">
        <v>189</v>
      </c>
      <c r="C23" s="163"/>
      <c r="D23" s="42"/>
      <c r="E23" s="42">
        <v>2</v>
      </c>
      <c r="F23" s="42">
        <v>0</v>
      </c>
      <c r="G23" s="42">
        <v>2</v>
      </c>
      <c r="H23" s="90">
        <f>SUM(H24:H26)</f>
        <v>234645</v>
      </c>
      <c r="I23" s="90">
        <f>SUM(I24:I26)</f>
        <v>605026</v>
      </c>
    </row>
    <row r="24" spans="1:11" ht="14.25" customHeight="1">
      <c r="A24" s="42">
        <v>600</v>
      </c>
      <c r="B24" s="163" t="s">
        <v>190</v>
      </c>
      <c r="C24" s="163"/>
      <c r="D24" s="42"/>
      <c r="E24" s="42">
        <v>2</v>
      </c>
      <c r="F24" s="42">
        <v>0</v>
      </c>
      <c r="G24" s="42">
        <v>3</v>
      </c>
      <c r="H24" s="90">
        <v>0</v>
      </c>
      <c r="I24" s="90">
        <v>0</v>
      </c>
      <c r="K24" s="115"/>
    </row>
    <row r="25" spans="1:9" ht="14.25" customHeight="1">
      <c r="A25" s="42">
        <v>601</v>
      </c>
      <c r="B25" s="163" t="s">
        <v>191</v>
      </c>
      <c r="C25" s="163"/>
      <c r="D25" s="42"/>
      <c r="E25" s="42">
        <v>2</v>
      </c>
      <c r="F25" s="42">
        <v>0</v>
      </c>
      <c r="G25" s="42">
        <v>4</v>
      </c>
      <c r="H25" s="90">
        <v>234645</v>
      </c>
      <c r="I25" s="90">
        <v>605026</v>
      </c>
    </row>
    <row r="26" spans="1:9" ht="14.25" customHeight="1">
      <c r="A26" s="42">
        <v>602</v>
      </c>
      <c r="B26" s="163" t="s">
        <v>192</v>
      </c>
      <c r="C26" s="163"/>
      <c r="D26" s="42"/>
      <c r="E26" s="42">
        <v>2</v>
      </c>
      <c r="F26" s="42">
        <v>0</v>
      </c>
      <c r="G26" s="42">
        <v>5</v>
      </c>
      <c r="H26" s="90">
        <v>0</v>
      </c>
      <c r="I26" s="90">
        <v>0</v>
      </c>
    </row>
    <row r="27" spans="1:9" ht="14.25" customHeight="1">
      <c r="A27" s="42">
        <v>61</v>
      </c>
      <c r="B27" s="163" t="s">
        <v>193</v>
      </c>
      <c r="C27" s="163"/>
      <c r="D27" s="42"/>
      <c r="E27" s="42">
        <v>2</v>
      </c>
      <c r="F27" s="42">
        <v>0</v>
      </c>
      <c r="G27" s="42">
        <v>6</v>
      </c>
      <c r="H27" s="90">
        <f>SUM(H28:H30)</f>
        <v>59932958</v>
      </c>
      <c r="I27" s="90">
        <f>SUM(I28:I30)</f>
        <v>58828433</v>
      </c>
    </row>
    <row r="28" spans="1:9" ht="14.25" customHeight="1">
      <c r="A28" s="42">
        <v>610</v>
      </c>
      <c r="B28" s="163" t="s">
        <v>194</v>
      </c>
      <c r="C28" s="163"/>
      <c r="D28" s="42"/>
      <c r="E28" s="42">
        <v>2</v>
      </c>
      <c r="F28" s="42">
        <v>0</v>
      </c>
      <c r="G28" s="42">
        <v>7</v>
      </c>
      <c r="H28" s="90">
        <v>2680417</v>
      </c>
      <c r="I28" s="90">
        <v>2765952</v>
      </c>
    </row>
    <row r="29" spans="1:9" ht="14.25" customHeight="1">
      <c r="A29" s="42">
        <v>611</v>
      </c>
      <c r="B29" s="163" t="s">
        <v>195</v>
      </c>
      <c r="C29" s="163"/>
      <c r="D29" s="42"/>
      <c r="E29" s="42">
        <v>2</v>
      </c>
      <c r="F29" s="42">
        <v>0</v>
      </c>
      <c r="G29" s="42">
        <v>8</v>
      </c>
      <c r="H29" s="90">
        <v>56718227</v>
      </c>
      <c r="I29" s="90">
        <v>56062481</v>
      </c>
    </row>
    <row r="30" spans="1:9" ht="14.25" customHeight="1">
      <c r="A30" s="42">
        <v>612</v>
      </c>
      <c r="B30" s="163" t="s">
        <v>196</v>
      </c>
      <c r="C30" s="163"/>
      <c r="D30" s="42"/>
      <c r="E30" s="42">
        <v>2</v>
      </c>
      <c r="F30" s="42">
        <v>0</v>
      </c>
      <c r="G30" s="42">
        <v>9</v>
      </c>
      <c r="H30" s="90">
        <v>534314</v>
      </c>
      <c r="I30" s="90">
        <v>0</v>
      </c>
    </row>
    <row r="31" spans="1:9" ht="14.25" customHeight="1">
      <c r="A31" s="42">
        <v>62</v>
      </c>
      <c r="B31" s="163" t="s">
        <v>197</v>
      </c>
      <c r="C31" s="163"/>
      <c r="D31" s="42"/>
      <c r="E31" s="42">
        <v>2</v>
      </c>
      <c r="F31" s="42">
        <v>1</v>
      </c>
      <c r="G31" s="42">
        <v>0</v>
      </c>
      <c r="H31" s="90">
        <v>1933999</v>
      </c>
      <c r="I31" s="90">
        <v>1374081</v>
      </c>
    </row>
    <row r="32" spans="1:9" ht="14.25" customHeight="1">
      <c r="A32" s="42">
        <v>65</v>
      </c>
      <c r="B32" s="163" t="s">
        <v>198</v>
      </c>
      <c r="C32" s="163"/>
      <c r="D32" s="42"/>
      <c r="E32" s="42">
        <v>2</v>
      </c>
      <c r="F32" s="42">
        <v>1</v>
      </c>
      <c r="G32" s="42">
        <v>1</v>
      </c>
      <c r="H32" s="90">
        <v>1800</v>
      </c>
      <c r="I32" s="90">
        <v>1800</v>
      </c>
    </row>
    <row r="33" spans="1:9" ht="25.5" customHeight="1">
      <c r="A33" s="42"/>
      <c r="B33" s="161" t="s">
        <v>36</v>
      </c>
      <c r="C33" s="161"/>
      <c r="D33" s="42"/>
      <c r="E33" s="42">
        <v>2</v>
      </c>
      <c r="F33" s="42">
        <v>1</v>
      </c>
      <c r="G33" s="42">
        <v>2</v>
      </c>
      <c r="H33" s="91">
        <f>H34+H35+H36+H40+H41+H42+H43-H44+H45</f>
        <v>50367494</v>
      </c>
      <c r="I33" s="91">
        <f>I34+I35+I36+I40+I41+I42+I43-I44+I45</f>
        <v>49283890</v>
      </c>
    </row>
    <row r="34" spans="1:9" ht="15" customHeight="1">
      <c r="A34" s="42">
        <v>50</v>
      </c>
      <c r="B34" s="163" t="s">
        <v>199</v>
      </c>
      <c r="C34" s="163"/>
      <c r="D34" s="42"/>
      <c r="E34" s="42">
        <v>2</v>
      </c>
      <c r="F34" s="42">
        <v>1</v>
      </c>
      <c r="G34" s="42">
        <v>3</v>
      </c>
      <c r="H34" s="90">
        <v>232428</v>
      </c>
      <c r="I34" s="90">
        <v>604513</v>
      </c>
    </row>
    <row r="35" spans="1:9" ht="15" customHeight="1">
      <c r="A35" s="42">
        <v>51</v>
      </c>
      <c r="B35" s="163" t="s">
        <v>200</v>
      </c>
      <c r="C35" s="163"/>
      <c r="D35" s="42"/>
      <c r="E35" s="42">
        <v>2</v>
      </c>
      <c r="F35" s="42">
        <v>1</v>
      </c>
      <c r="G35" s="42">
        <v>4</v>
      </c>
      <c r="H35" s="90">
        <v>28066971</v>
      </c>
      <c r="I35" s="90">
        <v>25626204</v>
      </c>
    </row>
    <row r="36" spans="1:9" ht="14.25" customHeight="1">
      <c r="A36" s="42">
        <v>52</v>
      </c>
      <c r="B36" s="163" t="s">
        <v>201</v>
      </c>
      <c r="C36" s="163"/>
      <c r="D36" s="42"/>
      <c r="E36" s="42">
        <v>2</v>
      </c>
      <c r="F36" s="42">
        <v>1</v>
      </c>
      <c r="G36" s="42">
        <v>5</v>
      </c>
      <c r="H36" s="90">
        <v>7011862</v>
      </c>
      <c r="I36" s="90">
        <v>6758237</v>
      </c>
    </row>
    <row r="37" spans="1:9" ht="14.25" customHeight="1">
      <c r="A37" s="42" t="s">
        <v>202</v>
      </c>
      <c r="B37" s="163" t="s">
        <v>203</v>
      </c>
      <c r="C37" s="163"/>
      <c r="D37" s="42"/>
      <c r="E37" s="42">
        <v>2</v>
      </c>
      <c r="F37" s="42">
        <v>1</v>
      </c>
      <c r="G37" s="42">
        <v>6</v>
      </c>
      <c r="H37" s="90">
        <v>6116117</v>
      </c>
      <c r="I37" s="90">
        <v>5825203</v>
      </c>
    </row>
    <row r="38" spans="1:9" ht="24" customHeight="1">
      <c r="A38" s="42" t="s">
        <v>204</v>
      </c>
      <c r="B38" s="163" t="s">
        <v>205</v>
      </c>
      <c r="C38" s="163"/>
      <c r="D38" s="42"/>
      <c r="E38" s="42">
        <v>2</v>
      </c>
      <c r="F38" s="42">
        <v>1</v>
      </c>
      <c r="G38" s="42">
        <v>7</v>
      </c>
      <c r="H38" s="90">
        <v>876592</v>
      </c>
      <c r="I38" s="90">
        <v>887394</v>
      </c>
    </row>
    <row r="39" spans="1:11" ht="14.25" customHeight="1">
      <c r="A39" s="42" t="s">
        <v>206</v>
      </c>
      <c r="B39" s="163" t="s">
        <v>207</v>
      </c>
      <c r="C39" s="163"/>
      <c r="D39" s="42"/>
      <c r="E39" s="42">
        <v>2</v>
      </c>
      <c r="F39" s="42">
        <v>1</v>
      </c>
      <c r="G39" s="42">
        <v>8</v>
      </c>
      <c r="H39" s="90">
        <v>19153</v>
      </c>
      <c r="I39" s="90">
        <v>45640</v>
      </c>
      <c r="K39" s="115"/>
    </row>
    <row r="40" spans="1:9" ht="14.25" customHeight="1">
      <c r="A40" s="42">
        <v>53</v>
      </c>
      <c r="B40" s="163" t="s">
        <v>208</v>
      </c>
      <c r="C40" s="163"/>
      <c r="D40" s="42"/>
      <c r="E40" s="42">
        <v>2</v>
      </c>
      <c r="F40" s="42">
        <v>1</v>
      </c>
      <c r="G40" s="42">
        <v>9</v>
      </c>
      <c r="H40" s="90">
        <v>5172401</v>
      </c>
      <c r="I40" s="90">
        <v>4823486</v>
      </c>
    </row>
    <row r="41" spans="1:9" ht="14.25" customHeight="1">
      <c r="A41" s="42" t="s">
        <v>209</v>
      </c>
      <c r="B41" s="163" t="s">
        <v>210</v>
      </c>
      <c r="C41" s="163"/>
      <c r="D41" s="42"/>
      <c r="E41" s="42">
        <v>2</v>
      </c>
      <c r="F41" s="42">
        <v>2</v>
      </c>
      <c r="G41" s="42">
        <v>0</v>
      </c>
      <c r="H41" s="90">
        <v>7628006</v>
      </c>
      <c r="I41" s="90">
        <v>7271537</v>
      </c>
    </row>
    <row r="42" spans="1:9" ht="14.25" customHeight="1">
      <c r="A42" s="42" t="s">
        <v>211</v>
      </c>
      <c r="B42" s="163" t="s">
        <v>212</v>
      </c>
      <c r="C42" s="163"/>
      <c r="D42" s="42"/>
      <c r="E42" s="42">
        <v>2</v>
      </c>
      <c r="F42" s="42">
        <v>2</v>
      </c>
      <c r="G42" s="42">
        <v>1</v>
      </c>
      <c r="H42" s="90">
        <v>9859</v>
      </c>
      <c r="I42" s="90">
        <v>166120</v>
      </c>
    </row>
    <row r="43" spans="1:9" ht="14.25" customHeight="1">
      <c r="A43" s="42">
        <v>55</v>
      </c>
      <c r="B43" s="163" t="s">
        <v>213</v>
      </c>
      <c r="C43" s="163"/>
      <c r="D43" s="42"/>
      <c r="E43" s="42">
        <v>2</v>
      </c>
      <c r="F43" s="42">
        <v>2</v>
      </c>
      <c r="G43" s="42">
        <v>2</v>
      </c>
      <c r="H43" s="90">
        <v>3281671</v>
      </c>
      <c r="I43" s="90">
        <v>4415059</v>
      </c>
    </row>
    <row r="44" spans="1:9" ht="25.5">
      <c r="A44" s="42" t="s">
        <v>214</v>
      </c>
      <c r="B44" s="163" t="s">
        <v>215</v>
      </c>
      <c r="C44" s="163"/>
      <c r="D44" s="42"/>
      <c r="E44" s="42">
        <v>2</v>
      </c>
      <c r="F44" s="42">
        <v>2</v>
      </c>
      <c r="G44" s="42">
        <v>3</v>
      </c>
      <c r="H44" s="90">
        <v>1035704</v>
      </c>
      <c r="I44" s="90">
        <v>381266</v>
      </c>
    </row>
    <row r="45" spans="1:9" ht="25.5" customHeight="1">
      <c r="A45" s="42" t="s">
        <v>216</v>
      </c>
      <c r="B45" s="163" t="s">
        <v>217</v>
      </c>
      <c r="C45" s="163"/>
      <c r="D45" s="42"/>
      <c r="E45" s="42">
        <v>2</v>
      </c>
      <c r="F45" s="42">
        <v>2</v>
      </c>
      <c r="G45" s="5">
        <v>4</v>
      </c>
      <c r="H45" s="90">
        <v>0</v>
      </c>
      <c r="I45" s="90">
        <v>0</v>
      </c>
    </row>
    <row r="46" spans="1:11" ht="15" customHeight="1">
      <c r="A46" s="42"/>
      <c r="B46" s="161" t="s">
        <v>37</v>
      </c>
      <c r="C46" s="161"/>
      <c r="D46" s="42"/>
      <c r="E46" s="42">
        <v>2</v>
      </c>
      <c r="F46" s="42">
        <v>2</v>
      </c>
      <c r="G46" s="42">
        <v>5</v>
      </c>
      <c r="H46" s="91">
        <f>H22-H33</f>
        <v>11735908</v>
      </c>
      <c r="I46" s="91">
        <f>I22-I33</f>
        <v>11525450</v>
      </c>
      <c r="K46" s="115"/>
    </row>
    <row r="47" spans="1:9" ht="15" customHeight="1">
      <c r="A47" s="42"/>
      <c r="B47" s="161" t="s">
        <v>38</v>
      </c>
      <c r="C47" s="161"/>
      <c r="D47" s="42"/>
      <c r="E47" s="42">
        <v>2</v>
      </c>
      <c r="F47" s="42">
        <v>2</v>
      </c>
      <c r="G47" s="42">
        <v>6</v>
      </c>
      <c r="H47" s="90">
        <v>0</v>
      </c>
      <c r="I47" s="90">
        <v>0</v>
      </c>
    </row>
    <row r="48" spans="1:9" ht="15" customHeight="1">
      <c r="A48" s="42"/>
      <c r="B48" s="163" t="s">
        <v>218</v>
      </c>
      <c r="C48" s="163"/>
      <c r="D48" s="42"/>
      <c r="E48" s="42"/>
      <c r="F48" s="42"/>
      <c r="G48" s="5"/>
      <c r="H48" s="90"/>
      <c r="I48" s="90"/>
    </row>
    <row r="49" spans="1:9" ht="15" customHeight="1">
      <c r="A49" s="42">
        <v>66</v>
      </c>
      <c r="B49" s="161" t="s">
        <v>39</v>
      </c>
      <c r="C49" s="161"/>
      <c r="D49" s="42"/>
      <c r="E49" s="42">
        <v>2</v>
      </c>
      <c r="F49" s="42">
        <v>2</v>
      </c>
      <c r="G49" s="5">
        <v>7</v>
      </c>
      <c r="H49" s="91">
        <f>SUM(H50:H55)</f>
        <v>17566</v>
      </c>
      <c r="I49" s="91">
        <f>SUM(I50:I55)</f>
        <v>12152</v>
      </c>
    </row>
    <row r="50" spans="1:9" ht="14.25" customHeight="1">
      <c r="A50" s="42">
        <v>660</v>
      </c>
      <c r="B50" s="163" t="s">
        <v>219</v>
      </c>
      <c r="C50" s="163"/>
      <c r="D50" s="42"/>
      <c r="E50" s="42">
        <v>2</v>
      </c>
      <c r="F50" s="42">
        <v>2</v>
      </c>
      <c r="G50" s="5">
        <v>8</v>
      </c>
      <c r="H50" s="90">
        <v>0</v>
      </c>
      <c r="I50" s="90">
        <v>5902</v>
      </c>
    </row>
    <row r="51" spans="1:9" ht="14.25" customHeight="1">
      <c r="A51" s="42">
        <v>661</v>
      </c>
      <c r="B51" s="163" t="s">
        <v>220</v>
      </c>
      <c r="C51" s="163"/>
      <c r="D51" s="42"/>
      <c r="E51" s="42">
        <v>2</v>
      </c>
      <c r="F51" s="42">
        <v>2</v>
      </c>
      <c r="G51" s="42">
        <v>9</v>
      </c>
      <c r="H51" s="90">
        <v>2022</v>
      </c>
      <c r="I51" s="90">
        <v>6165</v>
      </c>
    </row>
    <row r="52" spans="1:9" ht="14.25" customHeight="1">
      <c r="A52" s="42">
        <v>662</v>
      </c>
      <c r="B52" s="163" t="s">
        <v>221</v>
      </c>
      <c r="C52" s="163"/>
      <c r="D52" s="42"/>
      <c r="E52" s="42">
        <v>2</v>
      </c>
      <c r="F52" s="42">
        <v>3</v>
      </c>
      <c r="G52" s="42">
        <v>0</v>
      </c>
      <c r="H52" s="90">
        <v>7</v>
      </c>
      <c r="I52" s="90">
        <v>85</v>
      </c>
    </row>
    <row r="53" spans="1:9" ht="14.25" customHeight="1">
      <c r="A53" s="42">
        <v>663</v>
      </c>
      <c r="B53" s="163" t="s">
        <v>222</v>
      </c>
      <c r="C53" s="163"/>
      <c r="D53" s="42"/>
      <c r="E53" s="42">
        <v>2</v>
      </c>
      <c r="F53" s="42">
        <v>3</v>
      </c>
      <c r="G53" s="42">
        <v>1</v>
      </c>
      <c r="H53" s="90">
        <v>0</v>
      </c>
      <c r="I53" s="90">
        <v>0</v>
      </c>
    </row>
    <row r="54" spans="1:9" ht="14.25" customHeight="1">
      <c r="A54" s="42">
        <v>664</v>
      </c>
      <c r="B54" s="163" t="s">
        <v>223</v>
      </c>
      <c r="C54" s="163"/>
      <c r="D54" s="42"/>
      <c r="E54" s="42">
        <v>2</v>
      </c>
      <c r="F54" s="42">
        <v>3</v>
      </c>
      <c r="G54" s="42">
        <v>2</v>
      </c>
      <c r="H54" s="90">
        <v>0</v>
      </c>
      <c r="I54" s="90">
        <v>0</v>
      </c>
    </row>
    <row r="55" spans="1:9" ht="12.75">
      <c r="A55" s="42">
        <v>669</v>
      </c>
      <c r="B55" s="163" t="s">
        <v>224</v>
      </c>
      <c r="C55" s="163"/>
      <c r="D55" s="42"/>
      <c r="E55" s="42">
        <v>2</v>
      </c>
      <c r="F55" s="42">
        <v>3</v>
      </c>
      <c r="G55" s="42">
        <v>3</v>
      </c>
      <c r="H55" s="90">
        <v>15537</v>
      </c>
      <c r="I55" s="90">
        <v>0</v>
      </c>
    </row>
    <row r="56" spans="1:9" ht="13.5">
      <c r="A56" s="42">
        <v>56</v>
      </c>
      <c r="B56" s="161" t="s">
        <v>40</v>
      </c>
      <c r="C56" s="161"/>
      <c r="D56" s="42"/>
      <c r="E56" s="42">
        <v>2</v>
      </c>
      <c r="F56" s="42">
        <v>3</v>
      </c>
      <c r="G56" s="42">
        <v>4</v>
      </c>
      <c r="H56" s="91">
        <f>SUM(H57:H61)</f>
        <v>930068</v>
      </c>
      <c r="I56" s="91">
        <f>SUM(I57:I61)</f>
        <v>1055724</v>
      </c>
    </row>
    <row r="57" spans="1:9" ht="14.25" customHeight="1">
      <c r="A57" s="42">
        <v>560</v>
      </c>
      <c r="B57" s="163" t="s">
        <v>225</v>
      </c>
      <c r="C57" s="163"/>
      <c r="D57" s="42"/>
      <c r="E57" s="42">
        <v>2</v>
      </c>
      <c r="F57" s="42">
        <v>3</v>
      </c>
      <c r="G57" s="42">
        <v>5</v>
      </c>
      <c r="H57" s="90">
        <v>0</v>
      </c>
      <c r="I57" s="90">
        <v>0</v>
      </c>
    </row>
    <row r="58" spans="1:9" ht="15" customHeight="1">
      <c r="A58" s="42">
        <v>561</v>
      </c>
      <c r="B58" s="163" t="s">
        <v>226</v>
      </c>
      <c r="C58" s="163"/>
      <c r="D58" s="42"/>
      <c r="E58" s="42">
        <v>2</v>
      </c>
      <c r="F58" s="42">
        <v>3</v>
      </c>
      <c r="G58" s="42">
        <v>6</v>
      </c>
      <c r="H58" s="90">
        <v>929775</v>
      </c>
      <c r="I58" s="90">
        <v>1055593</v>
      </c>
    </row>
    <row r="59" spans="1:10" ht="14.25" customHeight="1">
      <c r="A59" s="42">
        <v>562</v>
      </c>
      <c r="B59" s="163" t="s">
        <v>227</v>
      </c>
      <c r="C59" s="163"/>
      <c r="D59" s="42"/>
      <c r="E59" s="42">
        <v>2</v>
      </c>
      <c r="F59" s="42">
        <v>3</v>
      </c>
      <c r="G59" s="42">
        <v>7</v>
      </c>
      <c r="H59" s="90">
        <v>293</v>
      </c>
      <c r="I59" s="90">
        <v>131</v>
      </c>
      <c r="J59" s="115"/>
    </row>
    <row r="60" spans="1:9" ht="14.25" customHeight="1">
      <c r="A60" s="42">
        <v>563</v>
      </c>
      <c r="B60" s="163" t="s">
        <v>228</v>
      </c>
      <c r="C60" s="163"/>
      <c r="D60" s="42"/>
      <c r="E60" s="42">
        <v>2</v>
      </c>
      <c r="F60" s="42">
        <v>3</v>
      </c>
      <c r="G60" s="42">
        <v>8</v>
      </c>
      <c r="H60" s="90">
        <v>0</v>
      </c>
      <c r="I60" s="90">
        <v>0</v>
      </c>
    </row>
    <row r="61" spans="1:9" ht="14.25" customHeight="1">
      <c r="A61" s="42">
        <v>569</v>
      </c>
      <c r="B61" s="163" t="s">
        <v>229</v>
      </c>
      <c r="C61" s="163"/>
      <c r="D61" s="42"/>
      <c r="E61" s="42">
        <v>2</v>
      </c>
      <c r="F61" s="42">
        <v>3</v>
      </c>
      <c r="G61" s="42">
        <v>9</v>
      </c>
      <c r="H61" s="90">
        <v>0</v>
      </c>
      <c r="I61" s="90">
        <v>0</v>
      </c>
    </row>
    <row r="62" spans="1:9" ht="15" customHeight="1">
      <c r="A62" s="42"/>
      <c r="B62" s="161" t="s">
        <v>41</v>
      </c>
      <c r="C62" s="161"/>
      <c r="D62" s="42"/>
      <c r="E62" s="42">
        <v>2</v>
      </c>
      <c r="F62" s="42">
        <v>4</v>
      </c>
      <c r="G62" s="42">
        <v>0</v>
      </c>
      <c r="H62" s="90">
        <v>0</v>
      </c>
      <c r="I62" s="90">
        <v>0</v>
      </c>
    </row>
    <row r="63" spans="1:9" ht="15" customHeight="1">
      <c r="A63" s="42"/>
      <c r="B63" s="161" t="s">
        <v>42</v>
      </c>
      <c r="C63" s="161"/>
      <c r="D63" s="42"/>
      <c r="E63" s="42">
        <v>2</v>
      </c>
      <c r="F63" s="42">
        <v>4</v>
      </c>
      <c r="G63" s="42">
        <v>1</v>
      </c>
      <c r="H63" s="91">
        <f>H56-H49</f>
        <v>912502</v>
      </c>
      <c r="I63" s="91">
        <f>I56-I49</f>
        <v>1043572</v>
      </c>
    </row>
    <row r="64" spans="1:11" ht="15" customHeight="1">
      <c r="A64" s="42"/>
      <c r="B64" s="161" t="s">
        <v>43</v>
      </c>
      <c r="C64" s="161"/>
      <c r="D64" s="42"/>
      <c r="E64" s="42">
        <v>2</v>
      </c>
      <c r="F64" s="42">
        <v>4</v>
      </c>
      <c r="G64" s="42">
        <v>2</v>
      </c>
      <c r="H64" s="116">
        <v>10823406</v>
      </c>
      <c r="I64" s="116">
        <v>10481878</v>
      </c>
      <c r="K64" s="115"/>
    </row>
    <row r="65" spans="1:9" ht="15" customHeight="1">
      <c r="A65" s="42"/>
      <c r="B65" s="161" t="s">
        <v>44</v>
      </c>
      <c r="C65" s="161"/>
      <c r="D65" s="42"/>
      <c r="E65" s="42">
        <v>2</v>
      </c>
      <c r="F65" s="42">
        <v>4</v>
      </c>
      <c r="G65" s="42">
        <v>3</v>
      </c>
      <c r="H65" s="90">
        <v>0</v>
      </c>
      <c r="I65" s="90">
        <v>0</v>
      </c>
    </row>
    <row r="66" spans="1:9" ht="21" customHeight="1">
      <c r="A66" s="42"/>
      <c r="B66" s="163" t="s">
        <v>230</v>
      </c>
      <c r="C66" s="163"/>
      <c r="D66" s="42"/>
      <c r="E66" s="42"/>
      <c r="F66" s="42"/>
      <c r="G66" s="5"/>
      <c r="H66" s="90"/>
      <c r="I66" s="90"/>
    </row>
    <row r="67" spans="1:9" ht="12.75" customHeight="1">
      <c r="A67" s="42">
        <v>67</v>
      </c>
      <c r="B67" s="161" t="s">
        <v>45</v>
      </c>
      <c r="C67" s="161"/>
      <c r="D67" s="162"/>
      <c r="E67" s="162">
        <v>2</v>
      </c>
      <c r="F67" s="162">
        <v>4</v>
      </c>
      <c r="G67" s="165">
        <v>4</v>
      </c>
      <c r="H67" s="164">
        <f>SUM(H69:H77)</f>
        <v>2015334</v>
      </c>
      <c r="I67" s="164">
        <f>SUM(I69:I77)</f>
        <v>3022655</v>
      </c>
    </row>
    <row r="68" spans="1:9" ht="26.25" customHeight="1">
      <c r="A68" s="42" t="s">
        <v>231</v>
      </c>
      <c r="B68" s="161"/>
      <c r="C68" s="161"/>
      <c r="D68" s="162"/>
      <c r="E68" s="162"/>
      <c r="F68" s="162"/>
      <c r="G68" s="165"/>
      <c r="H68" s="164"/>
      <c r="I68" s="164"/>
    </row>
    <row r="69" spans="1:9" ht="14.25" customHeight="1">
      <c r="A69" s="42">
        <v>670</v>
      </c>
      <c r="B69" s="163" t="s">
        <v>232</v>
      </c>
      <c r="C69" s="163"/>
      <c r="D69" s="42"/>
      <c r="E69" s="42">
        <v>2</v>
      </c>
      <c r="F69" s="42">
        <v>4</v>
      </c>
      <c r="G69" s="42">
        <v>5</v>
      </c>
      <c r="H69" s="90">
        <v>26000</v>
      </c>
      <c r="I69" s="90">
        <v>36498</v>
      </c>
    </row>
    <row r="70" spans="1:9" ht="14.25" customHeight="1">
      <c r="A70" s="42">
        <v>671</v>
      </c>
      <c r="B70" s="163" t="s">
        <v>233</v>
      </c>
      <c r="C70" s="163"/>
      <c r="D70" s="42"/>
      <c r="E70" s="42">
        <v>2</v>
      </c>
      <c r="F70" s="42">
        <v>4</v>
      </c>
      <c r="G70" s="42">
        <v>6</v>
      </c>
      <c r="H70" s="90">
        <v>0</v>
      </c>
      <c r="I70" s="90">
        <v>0</v>
      </c>
    </row>
    <row r="71" spans="1:9" ht="15" customHeight="1">
      <c r="A71" s="42">
        <v>672</v>
      </c>
      <c r="B71" s="163" t="s">
        <v>234</v>
      </c>
      <c r="C71" s="163"/>
      <c r="D71" s="42"/>
      <c r="E71" s="42">
        <v>2</v>
      </c>
      <c r="F71" s="42">
        <v>4</v>
      </c>
      <c r="G71" s="42">
        <v>7</v>
      </c>
      <c r="H71" s="90">
        <v>0</v>
      </c>
      <c r="I71" s="90">
        <v>0</v>
      </c>
    </row>
    <row r="72" spans="1:9" ht="25.5" customHeight="1">
      <c r="A72" s="42">
        <v>674</v>
      </c>
      <c r="B72" s="163" t="s">
        <v>235</v>
      </c>
      <c r="C72" s="163"/>
      <c r="D72" s="42"/>
      <c r="E72" s="42">
        <v>2</v>
      </c>
      <c r="F72" s="42">
        <v>4</v>
      </c>
      <c r="G72" s="42">
        <v>8</v>
      </c>
      <c r="H72" s="90">
        <v>0</v>
      </c>
      <c r="I72" s="90">
        <v>0</v>
      </c>
    </row>
    <row r="73" spans="1:9" ht="14.25" customHeight="1">
      <c r="A73" s="42">
        <v>675</v>
      </c>
      <c r="B73" s="163" t="s">
        <v>236</v>
      </c>
      <c r="C73" s="163"/>
      <c r="D73" s="42"/>
      <c r="E73" s="42">
        <v>2</v>
      </c>
      <c r="F73" s="42">
        <v>4</v>
      </c>
      <c r="G73" s="42">
        <v>9</v>
      </c>
      <c r="H73" s="90">
        <v>411456</v>
      </c>
      <c r="I73" s="90">
        <v>389003</v>
      </c>
    </row>
    <row r="74" spans="1:9" ht="14.25" customHeight="1">
      <c r="A74" s="42">
        <v>676</v>
      </c>
      <c r="B74" s="163" t="s">
        <v>237</v>
      </c>
      <c r="C74" s="163"/>
      <c r="D74" s="42"/>
      <c r="E74" s="42">
        <v>2</v>
      </c>
      <c r="F74" s="42">
        <v>5</v>
      </c>
      <c r="G74" s="42">
        <v>0</v>
      </c>
      <c r="H74" s="90">
        <v>169174</v>
      </c>
      <c r="I74" s="90">
        <v>0</v>
      </c>
    </row>
    <row r="75" spans="1:9" ht="15" customHeight="1">
      <c r="A75" s="42">
        <v>677</v>
      </c>
      <c r="B75" s="163" t="s">
        <v>238</v>
      </c>
      <c r="C75" s="163"/>
      <c r="D75" s="42"/>
      <c r="E75" s="42">
        <v>2</v>
      </c>
      <c r="F75" s="42">
        <v>5</v>
      </c>
      <c r="G75" s="42">
        <v>1</v>
      </c>
      <c r="H75" s="90">
        <v>135595</v>
      </c>
      <c r="I75" s="90">
        <v>2249727</v>
      </c>
    </row>
    <row r="76" spans="1:9" ht="14.25" customHeight="1">
      <c r="A76" s="42">
        <v>678</v>
      </c>
      <c r="B76" s="163" t="s">
        <v>239</v>
      </c>
      <c r="C76" s="163"/>
      <c r="D76" s="42"/>
      <c r="E76" s="42">
        <v>2</v>
      </c>
      <c r="F76" s="42">
        <v>5</v>
      </c>
      <c r="G76" s="42">
        <v>2</v>
      </c>
      <c r="H76" s="90">
        <v>0</v>
      </c>
      <c r="I76" s="90">
        <v>0</v>
      </c>
    </row>
    <row r="77" spans="1:9" ht="14.25" customHeight="1">
      <c r="A77" s="42">
        <v>679</v>
      </c>
      <c r="B77" s="163" t="s">
        <v>240</v>
      </c>
      <c r="C77" s="163"/>
      <c r="D77" s="42"/>
      <c r="E77" s="42">
        <v>2</v>
      </c>
      <c r="F77" s="42">
        <v>5</v>
      </c>
      <c r="G77" s="42">
        <v>3</v>
      </c>
      <c r="H77" s="90">
        <v>1273109</v>
      </c>
      <c r="I77" s="90">
        <v>347427</v>
      </c>
    </row>
    <row r="78" spans="1:9" ht="15" customHeight="1">
      <c r="A78" s="42">
        <v>57</v>
      </c>
      <c r="B78" s="161" t="s">
        <v>673</v>
      </c>
      <c r="C78" s="161"/>
      <c r="D78" s="162"/>
      <c r="E78" s="162">
        <v>2</v>
      </c>
      <c r="F78" s="162">
        <v>5</v>
      </c>
      <c r="G78" s="162">
        <v>4</v>
      </c>
      <c r="H78" s="164">
        <f>SUM(H80:H88)</f>
        <v>432466</v>
      </c>
      <c r="I78" s="164">
        <f>SUM(I80:I88)</f>
        <v>740797</v>
      </c>
    </row>
    <row r="79" spans="1:9" ht="24" customHeight="1">
      <c r="A79" s="42" t="s">
        <v>241</v>
      </c>
      <c r="B79" s="161"/>
      <c r="C79" s="161"/>
      <c r="D79" s="162"/>
      <c r="E79" s="162"/>
      <c r="F79" s="162"/>
      <c r="G79" s="162"/>
      <c r="H79" s="164"/>
      <c r="I79" s="164"/>
    </row>
    <row r="80" spans="1:9" ht="14.25" customHeight="1">
      <c r="A80" s="42">
        <v>570</v>
      </c>
      <c r="B80" s="163" t="s">
        <v>242</v>
      </c>
      <c r="C80" s="163"/>
      <c r="D80" s="42"/>
      <c r="E80" s="42">
        <v>2</v>
      </c>
      <c r="F80" s="42">
        <v>5</v>
      </c>
      <c r="G80" s="42">
        <v>5</v>
      </c>
      <c r="H80" s="90">
        <v>3260</v>
      </c>
      <c r="I80" s="90">
        <v>0</v>
      </c>
    </row>
    <row r="81" spans="1:9" ht="24.75" customHeight="1">
      <c r="A81" s="42">
        <v>571</v>
      </c>
      <c r="B81" s="163" t="s">
        <v>243</v>
      </c>
      <c r="C81" s="163"/>
      <c r="D81" s="42"/>
      <c r="E81" s="42">
        <v>2</v>
      </c>
      <c r="F81" s="42">
        <v>5</v>
      </c>
      <c r="G81" s="42">
        <v>6</v>
      </c>
      <c r="H81" s="90">
        <v>0</v>
      </c>
      <c r="I81" s="90">
        <v>0</v>
      </c>
    </row>
    <row r="82" spans="1:11" ht="14.25" customHeight="1">
      <c r="A82" s="42">
        <v>572</v>
      </c>
      <c r="B82" s="163" t="s">
        <v>244</v>
      </c>
      <c r="C82" s="163"/>
      <c r="D82" s="42"/>
      <c r="E82" s="42">
        <v>2</v>
      </c>
      <c r="F82" s="42">
        <v>5</v>
      </c>
      <c r="G82" s="42">
        <v>7</v>
      </c>
      <c r="H82" s="90">
        <v>0</v>
      </c>
      <c r="I82" s="90">
        <v>0</v>
      </c>
      <c r="K82" s="115"/>
    </row>
    <row r="83" spans="1:9" ht="24" customHeight="1">
      <c r="A83" s="42">
        <v>574</v>
      </c>
      <c r="B83" s="163" t="s">
        <v>245</v>
      </c>
      <c r="C83" s="163"/>
      <c r="D83" s="42"/>
      <c r="E83" s="42">
        <v>2</v>
      </c>
      <c r="F83" s="42">
        <v>5</v>
      </c>
      <c r="G83" s="42">
        <v>8</v>
      </c>
      <c r="H83" s="90">
        <v>0</v>
      </c>
      <c r="I83" s="90">
        <v>0</v>
      </c>
    </row>
    <row r="84" spans="1:9" ht="14.25" customHeight="1">
      <c r="A84" s="42">
        <v>575</v>
      </c>
      <c r="B84" s="163" t="s">
        <v>246</v>
      </c>
      <c r="C84" s="163"/>
      <c r="D84" s="42"/>
      <c r="E84" s="42">
        <v>2</v>
      </c>
      <c r="F84" s="42">
        <v>5</v>
      </c>
      <c r="G84" s="42">
        <v>9</v>
      </c>
      <c r="H84" s="90">
        <v>0</v>
      </c>
      <c r="I84" s="90">
        <v>1107</v>
      </c>
    </row>
    <row r="85" spans="1:9" ht="14.25" customHeight="1">
      <c r="A85" s="42">
        <v>576</v>
      </c>
      <c r="B85" s="163" t="s">
        <v>247</v>
      </c>
      <c r="C85" s="163"/>
      <c r="D85" s="42"/>
      <c r="E85" s="42">
        <v>2</v>
      </c>
      <c r="F85" s="42">
        <v>6</v>
      </c>
      <c r="G85" s="42">
        <v>0</v>
      </c>
      <c r="H85" s="90">
        <v>0</v>
      </c>
      <c r="I85" s="90">
        <v>0</v>
      </c>
    </row>
    <row r="86" spans="1:9" ht="14.25" customHeight="1">
      <c r="A86" s="42">
        <v>577</v>
      </c>
      <c r="B86" s="163" t="s">
        <v>248</v>
      </c>
      <c r="C86" s="163"/>
      <c r="D86" s="42"/>
      <c r="E86" s="42">
        <v>2</v>
      </c>
      <c r="F86" s="42">
        <v>6</v>
      </c>
      <c r="G86" s="42">
        <v>1</v>
      </c>
      <c r="H86" s="90">
        <v>0</v>
      </c>
      <c r="I86" s="90">
        <v>0</v>
      </c>
    </row>
    <row r="87" spans="1:9" ht="23.25" customHeight="1">
      <c r="A87" s="42">
        <v>578</v>
      </c>
      <c r="B87" s="163" t="s">
        <v>249</v>
      </c>
      <c r="C87" s="163"/>
      <c r="D87" s="42"/>
      <c r="E87" s="42">
        <v>2</v>
      </c>
      <c r="F87" s="42">
        <v>6</v>
      </c>
      <c r="G87" s="42">
        <v>2</v>
      </c>
      <c r="H87" s="90">
        <v>354485</v>
      </c>
      <c r="I87" s="90">
        <v>603478</v>
      </c>
    </row>
    <row r="88" spans="1:9" ht="14.25" customHeight="1">
      <c r="A88" s="42">
        <v>579</v>
      </c>
      <c r="B88" s="163" t="s">
        <v>250</v>
      </c>
      <c r="C88" s="163"/>
      <c r="D88" s="42"/>
      <c r="E88" s="42">
        <v>2</v>
      </c>
      <c r="F88" s="42">
        <v>6</v>
      </c>
      <c r="G88" s="42">
        <v>3</v>
      </c>
      <c r="H88" s="90">
        <v>74721</v>
      </c>
      <c r="I88" s="90">
        <v>136212</v>
      </c>
    </row>
    <row r="89" spans="1:9" ht="15" customHeight="1">
      <c r="A89" s="42"/>
      <c r="B89" s="161" t="s">
        <v>46</v>
      </c>
      <c r="C89" s="161"/>
      <c r="D89" s="42"/>
      <c r="E89" s="42">
        <v>2</v>
      </c>
      <c r="F89" s="42">
        <v>6</v>
      </c>
      <c r="G89" s="42">
        <v>4</v>
      </c>
      <c r="H89" s="91">
        <f>H67-H78</f>
        <v>1582868</v>
      </c>
      <c r="I89" s="91">
        <f>I67-I78</f>
        <v>2281858</v>
      </c>
    </row>
    <row r="90" spans="1:9" ht="15" customHeight="1">
      <c r="A90" s="42"/>
      <c r="B90" s="161" t="s">
        <v>47</v>
      </c>
      <c r="C90" s="161"/>
      <c r="D90" s="42"/>
      <c r="E90" s="42">
        <v>2</v>
      </c>
      <c r="F90" s="42">
        <v>6</v>
      </c>
      <c r="G90" s="42">
        <v>5</v>
      </c>
      <c r="H90" s="90">
        <v>0</v>
      </c>
      <c r="I90" s="90">
        <v>0</v>
      </c>
    </row>
    <row r="91" spans="1:9" ht="37.5" customHeight="1">
      <c r="A91" s="42"/>
      <c r="B91" s="163" t="s">
        <v>251</v>
      </c>
      <c r="C91" s="163"/>
      <c r="D91" s="42"/>
      <c r="E91" s="42"/>
      <c r="F91" s="42"/>
      <c r="G91" s="5"/>
      <c r="H91" s="90"/>
      <c r="I91" s="90"/>
    </row>
    <row r="92" spans="1:9" ht="15" customHeight="1">
      <c r="A92" s="42" t="s">
        <v>252</v>
      </c>
      <c r="B92" s="161" t="s">
        <v>48</v>
      </c>
      <c r="C92" s="161"/>
      <c r="D92" s="42"/>
      <c r="E92" s="42">
        <v>2</v>
      </c>
      <c r="F92" s="42">
        <v>6</v>
      </c>
      <c r="G92" s="42">
        <v>6</v>
      </c>
      <c r="H92" s="91">
        <v>0</v>
      </c>
      <c r="I92" s="91">
        <v>0</v>
      </c>
    </row>
    <row r="93" spans="1:9" ht="25.5" customHeight="1">
      <c r="A93" s="42">
        <v>680</v>
      </c>
      <c r="B93" s="163" t="s">
        <v>253</v>
      </c>
      <c r="C93" s="163"/>
      <c r="D93" s="42"/>
      <c r="E93" s="42">
        <v>2</v>
      </c>
      <c r="F93" s="42">
        <v>6</v>
      </c>
      <c r="G93" s="42">
        <v>7</v>
      </c>
      <c r="H93" s="90">
        <v>0</v>
      </c>
      <c r="I93" s="90">
        <v>0</v>
      </c>
    </row>
    <row r="94" spans="1:9" ht="25.5" customHeight="1">
      <c r="A94" s="42">
        <v>681</v>
      </c>
      <c r="B94" s="163" t="s">
        <v>254</v>
      </c>
      <c r="C94" s="163"/>
      <c r="D94" s="42"/>
      <c r="E94" s="42">
        <v>2</v>
      </c>
      <c r="F94" s="42">
        <v>6</v>
      </c>
      <c r="G94" s="42">
        <v>8</v>
      </c>
      <c r="H94" s="90">
        <v>0</v>
      </c>
      <c r="I94" s="90">
        <v>0</v>
      </c>
    </row>
    <row r="95" spans="1:9" ht="25.5" customHeight="1">
      <c r="A95" s="42">
        <v>682</v>
      </c>
      <c r="B95" s="163" t="s">
        <v>255</v>
      </c>
      <c r="C95" s="163"/>
      <c r="D95" s="42"/>
      <c r="E95" s="42">
        <v>2</v>
      </c>
      <c r="F95" s="42">
        <v>6</v>
      </c>
      <c r="G95" s="42">
        <v>9</v>
      </c>
      <c r="H95" s="90">
        <v>0</v>
      </c>
      <c r="I95" s="90">
        <v>0</v>
      </c>
    </row>
    <row r="96" spans="1:9" ht="25.5" customHeight="1">
      <c r="A96" s="42">
        <v>683</v>
      </c>
      <c r="B96" s="163" t="s">
        <v>256</v>
      </c>
      <c r="C96" s="163"/>
      <c r="D96" s="42"/>
      <c r="E96" s="42">
        <v>2</v>
      </c>
      <c r="F96" s="42">
        <v>7</v>
      </c>
      <c r="G96" s="42">
        <v>0</v>
      </c>
      <c r="H96" s="90">
        <v>0</v>
      </c>
      <c r="I96" s="90">
        <v>0</v>
      </c>
    </row>
    <row r="97" spans="1:9" ht="37.5" customHeight="1">
      <c r="A97" s="42">
        <v>684</v>
      </c>
      <c r="B97" s="163" t="s">
        <v>257</v>
      </c>
      <c r="C97" s="163"/>
      <c r="D97" s="42"/>
      <c r="E97" s="42">
        <v>2</v>
      </c>
      <c r="F97" s="42">
        <v>7</v>
      </c>
      <c r="G97" s="42">
        <v>1</v>
      </c>
      <c r="H97" s="90">
        <v>0</v>
      </c>
      <c r="I97" s="90">
        <v>0</v>
      </c>
    </row>
    <row r="98" spans="1:9" ht="16.5" customHeight="1">
      <c r="A98" s="42">
        <v>685</v>
      </c>
      <c r="B98" s="163" t="s">
        <v>258</v>
      </c>
      <c r="C98" s="163"/>
      <c r="D98" s="42"/>
      <c r="E98" s="42">
        <v>2</v>
      </c>
      <c r="F98" s="42">
        <v>7</v>
      </c>
      <c r="G98" s="42">
        <v>2</v>
      </c>
      <c r="H98" s="90">
        <v>0</v>
      </c>
      <c r="I98" s="90">
        <v>0</v>
      </c>
    </row>
    <row r="99" spans="1:9" ht="25.5" customHeight="1">
      <c r="A99" s="42">
        <v>686</v>
      </c>
      <c r="B99" s="163" t="s">
        <v>259</v>
      </c>
      <c r="C99" s="163"/>
      <c r="D99" s="42"/>
      <c r="E99" s="42">
        <v>2</v>
      </c>
      <c r="F99" s="42">
        <v>7</v>
      </c>
      <c r="G99" s="42">
        <v>3</v>
      </c>
      <c r="H99" s="90">
        <v>0</v>
      </c>
      <c r="I99" s="90">
        <v>0</v>
      </c>
    </row>
    <row r="100" spans="1:9" ht="24" customHeight="1">
      <c r="A100" s="42">
        <v>687</v>
      </c>
      <c r="B100" s="163" t="s">
        <v>260</v>
      </c>
      <c r="C100" s="163"/>
      <c r="D100" s="42"/>
      <c r="E100" s="42">
        <v>2</v>
      </c>
      <c r="F100" s="42">
        <v>7</v>
      </c>
      <c r="G100" s="42">
        <v>4</v>
      </c>
      <c r="H100" s="90">
        <v>0</v>
      </c>
      <c r="I100" s="90">
        <v>0</v>
      </c>
    </row>
    <row r="101" spans="1:9" ht="26.25" customHeight="1">
      <c r="A101" s="42">
        <v>689</v>
      </c>
      <c r="B101" s="163" t="s">
        <v>261</v>
      </c>
      <c r="C101" s="163"/>
      <c r="D101" s="42"/>
      <c r="E101" s="42">
        <v>2</v>
      </c>
      <c r="F101" s="42">
        <v>7</v>
      </c>
      <c r="G101" s="42">
        <v>5</v>
      </c>
      <c r="H101" s="90">
        <v>0</v>
      </c>
      <c r="I101" s="90">
        <v>0</v>
      </c>
    </row>
    <row r="102" spans="1:9" ht="25.5" customHeight="1">
      <c r="A102" s="42" t="s">
        <v>262</v>
      </c>
      <c r="B102" s="161" t="s">
        <v>49</v>
      </c>
      <c r="C102" s="161"/>
      <c r="D102" s="42"/>
      <c r="E102" s="42">
        <v>2</v>
      </c>
      <c r="F102" s="42">
        <v>7</v>
      </c>
      <c r="G102" s="42">
        <v>6</v>
      </c>
      <c r="H102" s="91">
        <v>0</v>
      </c>
      <c r="I102" s="91">
        <v>0</v>
      </c>
    </row>
    <row r="103" spans="1:9" ht="14.25" customHeight="1">
      <c r="A103" s="42">
        <v>580</v>
      </c>
      <c r="B103" s="163" t="s">
        <v>263</v>
      </c>
      <c r="C103" s="163"/>
      <c r="D103" s="42"/>
      <c r="E103" s="42">
        <v>2</v>
      </c>
      <c r="F103" s="42">
        <v>7</v>
      </c>
      <c r="G103" s="42">
        <v>7</v>
      </c>
      <c r="H103" s="90">
        <v>0</v>
      </c>
      <c r="I103" s="90">
        <v>0</v>
      </c>
    </row>
    <row r="104" spans="1:9" ht="14.25" customHeight="1">
      <c r="A104" s="42">
        <v>581</v>
      </c>
      <c r="B104" s="163" t="s">
        <v>264</v>
      </c>
      <c r="C104" s="163"/>
      <c r="D104" s="42"/>
      <c r="E104" s="42">
        <v>2</v>
      </c>
      <c r="F104" s="42">
        <v>7</v>
      </c>
      <c r="G104" s="42">
        <v>8</v>
      </c>
      <c r="H104" s="90">
        <v>0</v>
      </c>
      <c r="I104" s="90">
        <v>0</v>
      </c>
    </row>
    <row r="105" spans="1:9" ht="25.5" customHeight="1">
      <c r="A105" s="42">
        <v>582</v>
      </c>
      <c r="B105" s="163" t="s">
        <v>265</v>
      </c>
      <c r="C105" s="163"/>
      <c r="D105" s="42"/>
      <c r="E105" s="42">
        <v>2</v>
      </c>
      <c r="F105" s="42">
        <v>7</v>
      </c>
      <c r="G105" s="42">
        <v>9</v>
      </c>
      <c r="H105" s="90">
        <v>0</v>
      </c>
      <c r="I105" s="90">
        <v>0</v>
      </c>
    </row>
    <row r="106" spans="1:9" ht="25.5" customHeight="1">
      <c r="A106" s="42">
        <v>583</v>
      </c>
      <c r="B106" s="163" t="s">
        <v>266</v>
      </c>
      <c r="C106" s="163"/>
      <c r="D106" s="42"/>
      <c r="E106" s="42">
        <v>2</v>
      </c>
      <c r="F106" s="42">
        <v>8</v>
      </c>
      <c r="G106" s="42">
        <v>0</v>
      </c>
      <c r="H106" s="90">
        <v>0</v>
      </c>
      <c r="I106" s="90">
        <v>0</v>
      </c>
    </row>
    <row r="107" spans="1:9" ht="25.5" customHeight="1">
      <c r="A107" s="42">
        <v>584</v>
      </c>
      <c r="B107" s="163" t="s">
        <v>267</v>
      </c>
      <c r="C107" s="163"/>
      <c r="D107" s="42"/>
      <c r="E107" s="42">
        <v>2</v>
      </c>
      <c r="F107" s="42">
        <v>8</v>
      </c>
      <c r="G107" s="42">
        <v>1</v>
      </c>
      <c r="H107" s="90">
        <v>0</v>
      </c>
      <c r="I107" s="90">
        <v>0</v>
      </c>
    </row>
    <row r="108" spans="1:9" ht="15" customHeight="1">
      <c r="A108" s="42">
        <v>585</v>
      </c>
      <c r="B108" s="163" t="s">
        <v>268</v>
      </c>
      <c r="C108" s="163"/>
      <c r="D108" s="42"/>
      <c r="E108" s="42">
        <v>2</v>
      </c>
      <c r="F108" s="42">
        <v>8</v>
      </c>
      <c r="G108" s="42">
        <v>2</v>
      </c>
      <c r="H108" s="90">
        <v>0</v>
      </c>
      <c r="I108" s="90">
        <v>0</v>
      </c>
    </row>
    <row r="109" spans="1:9" ht="25.5" customHeight="1">
      <c r="A109" s="42">
        <v>586</v>
      </c>
      <c r="B109" s="163" t="s">
        <v>269</v>
      </c>
      <c r="C109" s="163"/>
      <c r="D109" s="42"/>
      <c r="E109" s="42">
        <v>2</v>
      </c>
      <c r="F109" s="42">
        <v>8</v>
      </c>
      <c r="G109" s="42">
        <v>3</v>
      </c>
      <c r="H109" s="90">
        <v>0</v>
      </c>
      <c r="I109" s="90">
        <v>0</v>
      </c>
    </row>
    <row r="110" spans="1:9" ht="14.25" customHeight="1">
      <c r="A110" s="42">
        <v>589</v>
      </c>
      <c r="B110" s="163" t="s">
        <v>270</v>
      </c>
      <c r="C110" s="163"/>
      <c r="D110" s="42"/>
      <c r="E110" s="42">
        <v>2</v>
      </c>
      <c r="F110" s="42">
        <v>8</v>
      </c>
      <c r="G110" s="42">
        <v>4</v>
      </c>
      <c r="H110" s="90">
        <v>0</v>
      </c>
      <c r="I110" s="90">
        <v>0</v>
      </c>
    </row>
    <row r="111" spans="1:9" ht="25.5" customHeight="1">
      <c r="A111" s="42" t="s">
        <v>271</v>
      </c>
      <c r="B111" s="161" t="s">
        <v>50</v>
      </c>
      <c r="C111" s="161"/>
      <c r="D111" s="42"/>
      <c r="E111" s="42">
        <v>2</v>
      </c>
      <c r="F111" s="42">
        <v>8</v>
      </c>
      <c r="G111" s="42">
        <v>5</v>
      </c>
      <c r="H111" s="91">
        <v>0</v>
      </c>
      <c r="I111" s="91">
        <v>0</v>
      </c>
    </row>
    <row r="112" spans="1:9" ht="25.5" customHeight="1">
      <c r="A112" s="42">
        <v>640</v>
      </c>
      <c r="B112" s="163" t="s">
        <v>272</v>
      </c>
      <c r="C112" s="163"/>
      <c r="D112" s="42"/>
      <c r="E112" s="42">
        <v>2</v>
      </c>
      <c r="F112" s="42">
        <v>8</v>
      </c>
      <c r="G112" s="42">
        <v>6</v>
      </c>
      <c r="H112" s="90">
        <v>0</v>
      </c>
      <c r="I112" s="90">
        <v>0</v>
      </c>
    </row>
    <row r="113" spans="1:9" ht="25.5" customHeight="1">
      <c r="A113" s="42">
        <v>641</v>
      </c>
      <c r="B113" s="163" t="s">
        <v>273</v>
      </c>
      <c r="C113" s="163"/>
      <c r="D113" s="42"/>
      <c r="E113" s="42">
        <v>2</v>
      </c>
      <c r="F113" s="42">
        <v>8</v>
      </c>
      <c r="G113" s="42">
        <v>7</v>
      </c>
      <c r="H113" s="90">
        <v>0</v>
      </c>
      <c r="I113" s="90">
        <v>0</v>
      </c>
    </row>
    <row r="114" spans="1:9" ht="25.5" customHeight="1">
      <c r="A114" s="42">
        <v>642</v>
      </c>
      <c r="B114" s="163" t="s">
        <v>274</v>
      </c>
      <c r="C114" s="163"/>
      <c r="D114" s="42"/>
      <c r="E114" s="42">
        <v>2</v>
      </c>
      <c r="F114" s="42">
        <v>8</v>
      </c>
      <c r="G114" s="42">
        <v>8</v>
      </c>
      <c r="H114" s="90">
        <v>0</v>
      </c>
      <c r="I114" s="90">
        <v>0</v>
      </c>
    </row>
    <row r="115" spans="1:9" ht="25.5" customHeight="1">
      <c r="A115" s="42" t="s">
        <v>271</v>
      </c>
      <c r="B115" s="161" t="s">
        <v>51</v>
      </c>
      <c r="C115" s="161"/>
      <c r="D115" s="42"/>
      <c r="E115" s="42">
        <v>2</v>
      </c>
      <c r="F115" s="42">
        <v>8</v>
      </c>
      <c r="G115" s="42">
        <v>9</v>
      </c>
      <c r="H115" s="91">
        <v>0</v>
      </c>
      <c r="I115" s="91">
        <v>0</v>
      </c>
    </row>
    <row r="116" spans="1:9" ht="25.5" customHeight="1">
      <c r="A116" s="42">
        <v>643</v>
      </c>
      <c r="B116" s="163" t="s">
        <v>275</v>
      </c>
      <c r="C116" s="163"/>
      <c r="D116" s="42"/>
      <c r="E116" s="42">
        <v>2</v>
      </c>
      <c r="F116" s="42">
        <v>9</v>
      </c>
      <c r="G116" s="42">
        <v>0</v>
      </c>
      <c r="H116" s="90">
        <v>0</v>
      </c>
      <c r="I116" s="90">
        <v>0</v>
      </c>
    </row>
    <row r="117" spans="1:9" ht="25.5" customHeight="1">
      <c r="A117" s="42">
        <v>644</v>
      </c>
      <c r="B117" s="163" t="s">
        <v>276</v>
      </c>
      <c r="C117" s="163"/>
      <c r="D117" s="42"/>
      <c r="E117" s="42">
        <v>2</v>
      </c>
      <c r="F117" s="42">
        <v>9</v>
      </c>
      <c r="G117" s="42">
        <v>1</v>
      </c>
      <c r="H117" s="90">
        <v>0</v>
      </c>
      <c r="I117" s="90">
        <v>0</v>
      </c>
    </row>
    <row r="118" spans="1:9" ht="25.5" customHeight="1">
      <c r="A118" s="42">
        <v>645</v>
      </c>
      <c r="B118" s="163" t="s">
        <v>277</v>
      </c>
      <c r="C118" s="163"/>
      <c r="D118" s="42"/>
      <c r="E118" s="42">
        <v>2</v>
      </c>
      <c r="F118" s="42">
        <v>9</v>
      </c>
      <c r="G118" s="42">
        <v>2</v>
      </c>
      <c r="H118" s="90">
        <v>0</v>
      </c>
      <c r="I118" s="90">
        <v>0</v>
      </c>
    </row>
    <row r="119" spans="1:9" ht="15" customHeight="1">
      <c r="A119" s="42"/>
      <c r="B119" s="161" t="s">
        <v>52</v>
      </c>
      <c r="C119" s="161"/>
      <c r="D119" s="42"/>
      <c r="E119" s="42">
        <v>2</v>
      </c>
      <c r="F119" s="42">
        <v>9</v>
      </c>
      <c r="G119" s="42">
        <v>3</v>
      </c>
      <c r="H119" s="90">
        <v>0</v>
      </c>
      <c r="I119" s="90">
        <v>0</v>
      </c>
    </row>
    <row r="120" spans="1:9" ht="25.5" customHeight="1">
      <c r="A120" s="42"/>
      <c r="B120" s="161" t="s">
        <v>53</v>
      </c>
      <c r="C120" s="161"/>
      <c r="D120" s="42"/>
      <c r="E120" s="42">
        <v>2</v>
      </c>
      <c r="F120" s="42">
        <v>9</v>
      </c>
      <c r="G120" s="42">
        <v>4</v>
      </c>
      <c r="H120" s="91">
        <v>0</v>
      </c>
      <c r="I120" s="91">
        <v>0</v>
      </c>
    </row>
    <row r="121" spans="1:9" ht="25.5" customHeight="1">
      <c r="A121" s="42" t="s">
        <v>278</v>
      </c>
      <c r="B121" s="163" t="s">
        <v>279</v>
      </c>
      <c r="C121" s="163"/>
      <c r="D121" s="42"/>
      <c r="E121" s="42">
        <v>2</v>
      </c>
      <c r="F121" s="42">
        <v>9</v>
      </c>
      <c r="G121" s="42">
        <v>5</v>
      </c>
      <c r="H121" s="90">
        <v>3203</v>
      </c>
      <c r="I121" s="90">
        <v>13836</v>
      </c>
    </row>
    <row r="122" spans="1:9" ht="25.5" customHeight="1">
      <c r="A122" s="42" t="s">
        <v>280</v>
      </c>
      <c r="B122" s="163" t="s">
        <v>281</v>
      </c>
      <c r="C122" s="163"/>
      <c r="D122" s="42"/>
      <c r="E122" s="42">
        <v>2</v>
      </c>
      <c r="F122" s="42">
        <v>9</v>
      </c>
      <c r="G122" s="42">
        <v>6</v>
      </c>
      <c r="H122" s="90">
        <v>58437</v>
      </c>
      <c r="I122" s="90">
        <v>33373</v>
      </c>
    </row>
    <row r="123" spans="1:9" ht="15" customHeight="1">
      <c r="A123" s="42"/>
      <c r="B123" s="166" t="s">
        <v>282</v>
      </c>
      <c r="C123" s="166"/>
      <c r="D123" s="42"/>
      <c r="E123" s="42"/>
      <c r="F123" s="42"/>
      <c r="G123" s="5"/>
      <c r="H123" s="90"/>
      <c r="I123" s="90"/>
    </row>
    <row r="124" spans="1:9" ht="15" customHeight="1">
      <c r="A124" s="167"/>
      <c r="B124" s="168" t="s">
        <v>283</v>
      </c>
      <c r="C124" s="169"/>
      <c r="D124" s="172"/>
      <c r="E124" s="162">
        <v>2</v>
      </c>
      <c r="F124" s="162">
        <v>9</v>
      </c>
      <c r="G124" s="165">
        <v>7</v>
      </c>
      <c r="H124" s="164">
        <f>H64-H65+H89-H90+H119-H120+H121-H122</f>
        <v>12351040</v>
      </c>
      <c r="I124" s="164">
        <f>I64-I65+I89-I90+I119-I120+I121-I122</f>
        <v>12744199</v>
      </c>
    </row>
    <row r="125" spans="1:9" ht="15" customHeight="1">
      <c r="A125" s="167"/>
      <c r="B125" s="170" t="s">
        <v>284</v>
      </c>
      <c r="C125" s="171"/>
      <c r="D125" s="172"/>
      <c r="E125" s="162"/>
      <c r="F125" s="162"/>
      <c r="G125" s="165"/>
      <c r="H125" s="164"/>
      <c r="I125" s="164"/>
    </row>
    <row r="126" spans="1:9" ht="15" customHeight="1">
      <c r="A126" s="167"/>
      <c r="B126" s="168" t="s">
        <v>285</v>
      </c>
      <c r="C126" s="169"/>
      <c r="D126" s="172"/>
      <c r="E126" s="162">
        <v>2</v>
      </c>
      <c r="F126" s="162">
        <v>9</v>
      </c>
      <c r="G126" s="162">
        <v>8</v>
      </c>
      <c r="H126" s="173">
        <v>0</v>
      </c>
      <c r="I126" s="173">
        <v>0</v>
      </c>
    </row>
    <row r="127" spans="1:9" ht="15" customHeight="1">
      <c r="A127" s="167"/>
      <c r="B127" s="174" t="s">
        <v>286</v>
      </c>
      <c r="C127" s="175"/>
      <c r="D127" s="172"/>
      <c r="E127" s="162"/>
      <c r="F127" s="162"/>
      <c r="G127" s="162"/>
      <c r="H127" s="173"/>
      <c r="I127" s="173"/>
    </row>
    <row r="128" spans="1:9" ht="15" customHeight="1">
      <c r="A128" s="42"/>
      <c r="B128" s="176" t="s">
        <v>287</v>
      </c>
      <c r="C128" s="176"/>
      <c r="D128" s="42"/>
      <c r="E128" s="42"/>
      <c r="F128" s="42"/>
      <c r="G128" s="5"/>
      <c r="H128" s="90"/>
      <c r="I128" s="90"/>
    </row>
    <row r="129" spans="1:9" ht="14.25" customHeight="1">
      <c r="A129" s="42" t="s">
        <v>288</v>
      </c>
      <c r="B129" s="163" t="s">
        <v>289</v>
      </c>
      <c r="C129" s="163"/>
      <c r="D129" s="42"/>
      <c r="E129" s="42">
        <v>2</v>
      </c>
      <c r="F129" s="42">
        <v>9</v>
      </c>
      <c r="G129" s="42">
        <v>9</v>
      </c>
      <c r="H129" s="90">
        <v>0</v>
      </c>
      <c r="I129" s="90">
        <v>0</v>
      </c>
    </row>
    <row r="130" spans="1:9" ht="14.25" customHeight="1">
      <c r="A130" s="42" t="s">
        <v>290</v>
      </c>
      <c r="B130" s="163" t="s">
        <v>291</v>
      </c>
      <c r="C130" s="163"/>
      <c r="D130" s="42"/>
      <c r="E130" s="42">
        <v>3</v>
      </c>
      <c r="F130" s="42">
        <v>0</v>
      </c>
      <c r="G130" s="42">
        <v>0</v>
      </c>
      <c r="H130" s="90">
        <v>0</v>
      </c>
      <c r="I130" s="90">
        <v>0</v>
      </c>
    </row>
    <row r="131" spans="1:9" ht="14.25" customHeight="1">
      <c r="A131" s="42" t="s">
        <v>290</v>
      </c>
      <c r="B131" s="163" t="s">
        <v>292</v>
      </c>
      <c r="C131" s="163"/>
      <c r="D131" s="42"/>
      <c r="E131" s="42">
        <v>3</v>
      </c>
      <c r="F131" s="42">
        <v>0</v>
      </c>
      <c r="G131" s="42">
        <v>1</v>
      </c>
      <c r="H131" s="90">
        <v>0</v>
      </c>
      <c r="I131" s="90">
        <v>0</v>
      </c>
    </row>
    <row r="132" spans="1:9" ht="25.5" customHeight="1">
      <c r="A132" s="42"/>
      <c r="B132" s="163" t="s">
        <v>293</v>
      </c>
      <c r="C132" s="163"/>
      <c r="D132" s="42"/>
      <c r="E132" s="42"/>
      <c r="F132" s="5"/>
      <c r="G132" s="5"/>
      <c r="H132" s="90"/>
      <c r="I132" s="90"/>
    </row>
    <row r="133" spans="1:9" ht="25.5" customHeight="1">
      <c r="A133" s="42"/>
      <c r="B133" s="161" t="s">
        <v>54</v>
      </c>
      <c r="C133" s="161"/>
      <c r="D133" s="42"/>
      <c r="E133" s="42">
        <v>3</v>
      </c>
      <c r="F133" s="42">
        <v>0</v>
      </c>
      <c r="G133" s="42">
        <v>2</v>
      </c>
      <c r="H133" s="91">
        <f>H124-H126-H129-H130+H131</f>
        <v>12351040</v>
      </c>
      <c r="I133" s="91">
        <f>I124-I126-I129-I130+I131</f>
        <v>12744199</v>
      </c>
    </row>
    <row r="134" spans="1:9" ht="25.5" customHeight="1">
      <c r="A134" s="42"/>
      <c r="B134" s="161" t="s">
        <v>55</v>
      </c>
      <c r="C134" s="161"/>
      <c r="D134" s="42"/>
      <c r="E134" s="42">
        <v>3</v>
      </c>
      <c r="F134" s="42">
        <v>0</v>
      </c>
      <c r="G134" s="42">
        <v>3</v>
      </c>
      <c r="H134" s="90">
        <v>0</v>
      </c>
      <c r="I134" s="90">
        <v>0</v>
      </c>
    </row>
    <row r="135" spans="1:9" ht="15" customHeight="1">
      <c r="A135" s="42"/>
      <c r="B135" s="163" t="s">
        <v>294</v>
      </c>
      <c r="C135" s="163"/>
      <c r="D135" s="42"/>
      <c r="E135" s="42"/>
      <c r="F135" s="42"/>
      <c r="G135" s="42"/>
      <c r="H135" s="90"/>
      <c r="I135" s="90"/>
    </row>
    <row r="136" spans="1:9" ht="37.5" customHeight="1">
      <c r="A136" s="42" t="s">
        <v>295</v>
      </c>
      <c r="B136" s="163" t="s">
        <v>296</v>
      </c>
      <c r="C136" s="163"/>
      <c r="D136" s="42"/>
      <c r="E136" s="42">
        <v>3</v>
      </c>
      <c r="F136" s="42">
        <v>0</v>
      </c>
      <c r="G136" s="42">
        <v>4</v>
      </c>
      <c r="H136" s="90">
        <v>0</v>
      </c>
      <c r="I136" s="90">
        <v>0</v>
      </c>
    </row>
    <row r="137" spans="1:9" ht="37.5" customHeight="1">
      <c r="A137" s="42" t="s">
        <v>297</v>
      </c>
      <c r="B137" s="163" t="s">
        <v>298</v>
      </c>
      <c r="C137" s="163"/>
      <c r="D137" s="42"/>
      <c r="E137" s="42">
        <v>3</v>
      </c>
      <c r="F137" s="42">
        <v>0</v>
      </c>
      <c r="G137" s="42">
        <v>5</v>
      </c>
      <c r="H137" s="90">
        <v>0</v>
      </c>
      <c r="I137" s="90">
        <v>0</v>
      </c>
    </row>
    <row r="138" spans="1:9" ht="15" customHeight="1">
      <c r="A138" s="42"/>
      <c r="B138" s="161" t="s">
        <v>56</v>
      </c>
      <c r="C138" s="161"/>
      <c r="D138" s="42"/>
      <c r="E138" s="42">
        <v>3</v>
      </c>
      <c r="F138" s="42">
        <v>0</v>
      </c>
      <c r="G138" s="42">
        <v>6</v>
      </c>
      <c r="H138" s="90">
        <v>0</v>
      </c>
      <c r="I138" s="90">
        <v>0</v>
      </c>
    </row>
    <row r="139" spans="1:9" ht="15" customHeight="1">
      <c r="A139" s="42"/>
      <c r="B139" s="161" t="s">
        <v>57</v>
      </c>
      <c r="C139" s="161"/>
      <c r="D139" s="42"/>
      <c r="E139" s="42">
        <v>3</v>
      </c>
      <c r="F139" s="42">
        <v>0</v>
      </c>
      <c r="G139" s="42">
        <v>7</v>
      </c>
      <c r="H139" s="90">
        <v>0</v>
      </c>
      <c r="I139" s="90">
        <v>0</v>
      </c>
    </row>
    <row r="140" spans="1:9" ht="14.25" customHeight="1">
      <c r="A140" s="42" t="s">
        <v>299</v>
      </c>
      <c r="B140" s="163" t="s">
        <v>300</v>
      </c>
      <c r="C140" s="163"/>
      <c r="D140" s="42"/>
      <c r="E140" s="42">
        <v>3</v>
      </c>
      <c r="F140" s="42">
        <v>0</v>
      </c>
      <c r="G140" s="42">
        <v>8</v>
      </c>
      <c r="H140" s="90">
        <v>0</v>
      </c>
      <c r="I140" s="90">
        <v>0</v>
      </c>
    </row>
    <row r="141" spans="1:9" ht="15" customHeight="1">
      <c r="A141" s="42"/>
      <c r="B141" s="161" t="s">
        <v>58</v>
      </c>
      <c r="C141" s="161"/>
      <c r="D141" s="42"/>
      <c r="E141" s="42">
        <v>3</v>
      </c>
      <c r="F141" s="42">
        <v>0</v>
      </c>
      <c r="G141" s="42">
        <v>9</v>
      </c>
      <c r="H141" s="90">
        <v>0</v>
      </c>
      <c r="I141" s="90">
        <v>0</v>
      </c>
    </row>
    <row r="142" spans="1:9" ht="26.25" customHeight="1">
      <c r="A142" s="42"/>
      <c r="B142" s="161" t="s">
        <v>59</v>
      </c>
      <c r="C142" s="161"/>
      <c r="D142" s="42"/>
      <c r="E142" s="42">
        <v>3</v>
      </c>
      <c r="F142" s="42">
        <v>1</v>
      </c>
      <c r="G142" s="42">
        <v>0</v>
      </c>
      <c r="H142" s="90">
        <v>0</v>
      </c>
      <c r="I142" s="90">
        <v>0</v>
      </c>
    </row>
    <row r="143" spans="1:9" ht="16.5" customHeight="1">
      <c r="A143" s="42"/>
      <c r="B143" s="163" t="s">
        <v>301</v>
      </c>
      <c r="C143" s="163"/>
      <c r="D143" s="42"/>
      <c r="E143" s="42"/>
      <c r="F143" s="42"/>
      <c r="G143" s="42"/>
      <c r="H143" s="90"/>
      <c r="I143" s="90"/>
    </row>
    <row r="144" spans="1:9" ht="15" customHeight="1">
      <c r="A144" s="42"/>
      <c r="B144" s="161" t="s">
        <v>60</v>
      </c>
      <c r="C144" s="161"/>
      <c r="D144" s="42"/>
      <c r="E144" s="42">
        <v>3</v>
      </c>
      <c r="F144" s="42">
        <v>1</v>
      </c>
      <c r="G144" s="42">
        <v>1</v>
      </c>
      <c r="H144" s="91">
        <f>H133-H134+H141-H142</f>
        <v>12351040</v>
      </c>
      <c r="I144" s="91">
        <f>I133-I134+I141-I142</f>
        <v>12744199</v>
      </c>
    </row>
    <row r="145" spans="1:9" ht="15" customHeight="1">
      <c r="A145" s="42"/>
      <c r="B145" s="161" t="s">
        <v>61</v>
      </c>
      <c r="C145" s="161"/>
      <c r="D145" s="42"/>
      <c r="E145" s="42">
        <v>3</v>
      </c>
      <c r="F145" s="42">
        <v>1</v>
      </c>
      <c r="G145" s="42">
        <v>2</v>
      </c>
      <c r="H145" s="90">
        <v>0</v>
      </c>
      <c r="I145" s="90">
        <v>0</v>
      </c>
    </row>
    <row r="146" spans="1:9" ht="14.25" customHeight="1">
      <c r="A146" s="42">
        <v>723</v>
      </c>
      <c r="B146" s="163" t="s">
        <v>302</v>
      </c>
      <c r="C146" s="163"/>
      <c r="D146" s="42"/>
      <c r="E146" s="42">
        <v>3</v>
      </c>
      <c r="F146" s="42">
        <v>1</v>
      </c>
      <c r="G146" s="42">
        <v>3</v>
      </c>
      <c r="H146" s="90">
        <v>0</v>
      </c>
      <c r="I146" s="90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92"/>
      <c r="I147" s="92"/>
    </row>
    <row r="148" spans="1:9" ht="15" customHeight="1">
      <c r="A148" s="42"/>
      <c r="B148" s="161" t="s">
        <v>303</v>
      </c>
      <c r="C148" s="161"/>
      <c r="D148" s="42"/>
      <c r="E148" s="42"/>
      <c r="F148" s="42"/>
      <c r="G148" s="42"/>
      <c r="H148" s="90"/>
      <c r="I148" s="90"/>
    </row>
    <row r="149" spans="1:9" ht="25.5" customHeight="1">
      <c r="A149" s="42"/>
      <c r="B149" s="163" t="s">
        <v>304</v>
      </c>
      <c r="C149" s="163"/>
      <c r="D149" s="42"/>
      <c r="E149" s="42">
        <v>3</v>
      </c>
      <c r="F149" s="42">
        <v>1</v>
      </c>
      <c r="G149" s="42">
        <v>4</v>
      </c>
      <c r="H149" s="90">
        <v>0</v>
      </c>
      <c r="I149" s="90">
        <v>0</v>
      </c>
    </row>
    <row r="150" spans="1:9" ht="25.5" customHeight="1">
      <c r="A150" s="42"/>
      <c r="B150" s="163" t="s">
        <v>305</v>
      </c>
      <c r="C150" s="163"/>
      <c r="D150" s="42"/>
      <c r="E150" s="42">
        <v>3</v>
      </c>
      <c r="F150" s="42">
        <v>1</v>
      </c>
      <c r="G150" s="42">
        <v>5</v>
      </c>
      <c r="H150" s="90">
        <v>0</v>
      </c>
      <c r="I150" s="90">
        <v>0</v>
      </c>
    </row>
    <row r="151" spans="1:9" ht="25.5" customHeight="1">
      <c r="A151" s="42"/>
      <c r="B151" s="163" t="s">
        <v>306</v>
      </c>
      <c r="C151" s="163"/>
      <c r="D151" s="42"/>
      <c r="E151" s="42">
        <v>3</v>
      </c>
      <c r="F151" s="42">
        <v>1</v>
      </c>
      <c r="G151" s="42">
        <v>6</v>
      </c>
      <c r="H151" s="90">
        <v>0</v>
      </c>
      <c r="I151" s="90">
        <v>0</v>
      </c>
    </row>
    <row r="152" spans="1:9" ht="25.5" customHeight="1">
      <c r="A152" s="42"/>
      <c r="B152" s="163" t="s">
        <v>307</v>
      </c>
      <c r="C152" s="163"/>
      <c r="D152" s="42"/>
      <c r="E152" s="42">
        <v>3</v>
      </c>
      <c r="F152" s="42">
        <v>1</v>
      </c>
      <c r="G152" s="42">
        <v>7</v>
      </c>
      <c r="H152" s="90">
        <v>0</v>
      </c>
      <c r="I152" s="90">
        <v>0</v>
      </c>
    </row>
    <row r="153" spans="1:9" ht="14.25" customHeight="1">
      <c r="A153" s="42"/>
      <c r="B153" s="163" t="s">
        <v>308</v>
      </c>
      <c r="C153" s="163"/>
      <c r="D153" s="42"/>
      <c r="E153" s="42">
        <v>3</v>
      </c>
      <c r="F153" s="42">
        <v>1</v>
      </c>
      <c r="G153" s="42">
        <v>8</v>
      </c>
      <c r="H153" s="90">
        <v>0</v>
      </c>
      <c r="I153" s="90">
        <v>0</v>
      </c>
    </row>
    <row r="154" spans="1:9" ht="14.25" customHeight="1">
      <c r="A154" s="42"/>
      <c r="B154" s="163" t="s">
        <v>309</v>
      </c>
      <c r="C154" s="163"/>
      <c r="D154" s="42"/>
      <c r="E154" s="42">
        <v>3</v>
      </c>
      <c r="F154" s="42">
        <v>1</v>
      </c>
      <c r="G154" s="42">
        <v>9</v>
      </c>
      <c r="H154" s="90">
        <v>0</v>
      </c>
      <c r="I154" s="90">
        <v>0</v>
      </c>
    </row>
    <row r="155" spans="1:9" ht="25.5" customHeight="1">
      <c r="A155" s="42"/>
      <c r="B155" s="163" t="s">
        <v>310</v>
      </c>
      <c r="C155" s="163"/>
      <c r="D155" s="42"/>
      <c r="E155" s="42">
        <v>3</v>
      </c>
      <c r="F155" s="42">
        <v>2</v>
      </c>
      <c r="G155" s="42">
        <v>0</v>
      </c>
      <c r="H155" s="90">
        <v>0</v>
      </c>
      <c r="I155" s="90">
        <v>0</v>
      </c>
    </row>
    <row r="156" spans="1:9" ht="25.5" customHeight="1">
      <c r="A156" s="42"/>
      <c r="B156" s="163" t="s">
        <v>311</v>
      </c>
      <c r="C156" s="163"/>
      <c r="D156" s="42"/>
      <c r="E156" s="42">
        <v>3</v>
      </c>
      <c r="F156" s="42">
        <v>2</v>
      </c>
      <c r="G156" s="42">
        <v>1</v>
      </c>
      <c r="H156" s="90">
        <v>0</v>
      </c>
      <c r="I156" s="90">
        <v>0</v>
      </c>
    </row>
    <row r="157" spans="1:9" ht="25.5" customHeight="1">
      <c r="A157" s="42"/>
      <c r="B157" s="163" t="s">
        <v>312</v>
      </c>
      <c r="C157" s="163"/>
      <c r="D157" s="42"/>
      <c r="E157" s="42">
        <v>3</v>
      </c>
      <c r="F157" s="42">
        <v>2</v>
      </c>
      <c r="G157" s="42">
        <v>2</v>
      </c>
      <c r="H157" s="90">
        <v>0</v>
      </c>
      <c r="I157" s="90">
        <v>0</v>
      </c>
    </row>
    <row r="158" spans="1:9" ht="26.25" customHeight="1">
      <c r="A158" s="42"/>
      <c r="B158" s="163" t="s">
        <v>313</v>
      </c>
      <c r="C158" s="163"/>
      <c r="D158" s="42"/>
      <c r="E158" s="42">
        <v>3</v>
      </c>
      <c r="F158" s="42">
        <v>2</v>
      </c>
      <c r="G158" s="42">
        <v>3</v>
      </c>
      <c r="H158" s="90">
        <v>0</v>
      </c>
      <c r="I158" s="90">
        <v>0</v>
      </c>
    </row>
    <row r="159" spans="1:9" ht="14.25" customHeight="1">
      <c r="A159" s="42"/>
      <c r="B159" s="163" t="s">
        <v>314</v>
      </c>
      <c r="C159" s="163"/>
      <c r="D159" s="42"/>
      <c r="E159" s="42">
        <v>3</v>
      </c>
      <c r="F159" s="42">
        <v>2</v>
      </c>
      <c r="G159" s="42">
        <v>4</v>
      </c>
      <c r="H159" s="90">
        <v>0</v>
      </c>
      <c r="I159" s="90">
        <v>0</v>
      </c>
    </row>
    <row r="160" spans="1:9" ht="14.25" customHeight="1">
      <c r="A160" s="42"/>
      <c r="B160" s="163" t="s">
        <v>315</v>
      </c>
      <c r="C160" s="163"/>
      <c r="D160" s="42"/>
      <c r="E160" s="42">
        <v>3</v>
      </c>
      <c r="F160" s="42">
        <v>2</v>
      </c>
      <c r="G160" s="42">
        <v>5</v>
      </c>
      <c r="H160" s="90">
        <v>0</v>
      </c>
      <c r="I160" s="90">
        <v>0</v>
      </c>
    </row>
    <row r="161" spans="1:9" ht="25.5" customHeight="1">
      <c r="A161" s="42"/>
      <c r="B161" s="163" t="s">
        <v>316</v>
      </c>
      <c r="C161" s="163"/>
      <c r="D161" s="42"/>
      <c r="E161" s="42">
        <v>3</v>
      </c>
      <c r="F161" s="42">
        <v>2</v>
      </c>
      <c r="G161" s="42">
        <v>6</v>
      </c>
      <c r="H161" s="90">
        <v>0</v>
      </c>
      <c r="I161" s="90">
        <v>0</v>
      </c>
    </row>
    <row r="162" spans="1:9" ht="15" customHeight="1">
      <c r="A162" s="42"/>
      <c r="B162" s="161" t="s">
        <v>62</v>
      </c>
      <c r="C162" s="161"/>
      <c r="D162" s="42"/>
      <c r="E162" s="42">
        <v>3</v>
      </c>
      <c r="F162" s="42">
        <v>2</v>
      </c>
      <c r="G162" s="42">
        <v>7</v>
      </c>
      <c r="H162" s="90">
        <v>0</v>
      </c>
      <c r="I162" s="90">
        <v>0</v>
      </c>
    </row>
    <row r="163" spans="1:9" ht="15" customHeight="1">
      <c r="A163" s="42"/>
      <c r="B163" s="161" t="s">
        <v>63</v>
      </c>
      <c r="C163" s="161"/>
      <c r="D163" s="42"/>
      <c r="E163" s="42">
        <v>3</v>
      </c>
      <c r="F163" s="42">
        <v>2</v>
      </c>
      <c r="G163" s="42">
        <v>8</v>
      </c>
      <c r="H163" s="90">
        <v>0</v>
      </c>
      <c r="I163" s="90">
        <v>0</v>
      </c>
    </row>
    <row r="164" spans="1:9" ht="15" customHeight="1">
      <c r="A164" s="42" t="s">
        <v>317</v>
      </c>
      <c r="B164" s="163" t="s">
        <v>318</v>
      </c>
      <c r="C164" s="163"/>
      <c r="D164" s="42"/>
      <c r="E164" s="42">
        <v>3</v>
      </c>
      <c r="F164" s="42">
        <v>2</v>
      </c>
      <c r="G164" s="42">
        <v>9</v>
      </c>
      <c r="H164" s="90">
        <v>0</v>
      </c>
      <c r="I164" s="90">
        <v>0</v>
      </c>
    </row>
    <row r="165" spans="1:9" ht="15" customHeight="1">
      <c r="A165" s="42"/>
      <c r="B165" s="161" t="s">
        <v>64</v>
      </c>
      <c r="C165" s="161"/>
      <c r="D165" s="42"/>
      <c r="E165" s="42">
        <v>3</v>
      </c>
      <c r="F165" s="42">
        <v>3</v>
      </c>
      <c r="G165" s="42">
        <v>0</v>
      </c>
      <c r="H165" s="90">
        <v>0</v>
      </c>
      <c r="I165" s="90">
        <v>0</v>
      </c>
    </row>
    <row r="166" spans="1:9" ht="15" customHeight="1">
      <c r="A166" s="42"/>
      <c r="B166" s="161" t="s">
        <v>65</v>
      </c>
      <c r="C166" s="161"/>
      <c r="D166" s="42"/>
      <c r="E166" s="42">
        <v>3</v>
      </c>
      <c r="F166" s="42">
        <v>3</v>
      </c>
      <c r="G166" s="42">
        <v>1</v>
      </c>
      <c r="H166" s="90">
        <v>0</v>
      </c>
      <c r="I166" s="90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92"/>
      <c r="I167" s="92"/>
    </row>
    <row r="168" spans="1:9" ht="25.5" customHeight="1">
      <c r="A168" s="42"/>
      <c r="B168" s="161" t="s">
        <v>66</v>
      </c>
      <c r="C168" s="161"/>
      <c r="D168" s="42"/>
      <c r="E168" s="42">
        <v>3</v>
      </c>
      <c r="F168" s="42">
        <v>3</v>
      </c>
      <c r="G168" s="42">
        <v>2</v>
      </c>
      <c r="H168" s="91">
        <f>H144-H145+H165-H166</f>
        <v>12351040</v>
      </c>
      <c r="I168" s="91">
        <f>I144-I145+I165-I166</f>
        <v>12744199</v>
      </c>
    </row>
    <row r="169" spans="1:9" ht="25.5" customHeight="1">
      <c r="A169" s="42"/>
      <c r="B169" s="161" t="s">
        <v>67</v>
      </c>
      <c r="C169" s="161"/>
      <c r="D169" s="42"/>
      <c r="E169" s="42">
        <v>3</v>
      </c>
      <c r="F169" s="42">
        <v>3</v>
      </c>
      <c r="G169" s="42">
        <v>3</v>
      </c>
      <c r="H169" s="90">
        <v>0</v>
      </c>
      <c r="I169" s="90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92"/>
      <c r="I170" s="92"/>
    </row>
    <row r="171" spans="1:9" ht="15" customHeight="1">
      <c r="A171" s="42"/>
      <c r="B171" s="163" t="s">
        <v>319</v>
      </c>
      <c r="C171" s="163"/>
      <c r="D171" s="42"/>
      <c r="E171" s="42">
        <v>3</v>
      </c>
      <c r="F171" s="42">
        <v>3</v>
      </c>
      <c r="G171" s="42">
        <v>4</v>
      </c>
      <c r="H171" s="91">
        <f>H144</f>
        <v>12351040</v>
      </c>
      <c r="I171" s="91">
        <f>I144</f>
        <v>12744199</v>
      </c>
    </row>
    <row r="172" spans="1:9" ht="15" customHeight="1">
      <c r="A172" s="42"/>
      <c r="B172" s="163" t="s">
        <v>320</v>
      </c>
      <c r="C172" s="163"/>
      <c r="D172" s="42"/>
      <c r="E172" s="42">
        <v>3</v>
      </c>
      <c r="F172" s="42">
        <v>3</v>
      </c>
      <c r="G172" s="42">
        <v>5</v>
      </c>
      <c r="H172" s="90">
        <v>12260877</v>
      </c>
      <c r="I172" s="90">
        <v>12651166</v>
      </c>
    </row>
    <row r="173" spans="1:9" ht="14.25" customHeight="1">
      <c r="A173" s="42"/>
      <c r="B173" s="163" t="s">
        <v>321</v>
      </c>
      <c r="C173" s="163"/>
      <c r="D173" s="42"/>
      <c r="E173" s="42">
        <v>3</v>
      </c>
      <c r="F173" s="42">
        <v>3</v>
      </c>
      <c r="G173" s="42">
        <v>6</v>
      </c>
      <c r="H173" s="90">
        <f>H171-H172</f>
        <v>90163</v>
      </c>
      <c r="I173" s="90">
        <f>I171-I172</f>
        <v>93033</v>
      </c>
    </row>
    <row r="174" spans="1:12" ht="25.5" customHeight="1">
      <c r="A174" s="42"/>
      <c r="B174" s="163" t="s">
        <v>322</v>
      </c>
      <c r="C174" s="163"/>
      <c r="D174" s="42"/>
      <c r="E174" s="42">
        <v>3</v>
      </c>
      <c r="F174" s="42">
        <v>3</v>
      </c>
      <c r="G174" s="42">
        <v>7</v>
      </c>
      <c r="H174" s="91">
        <f>H168</f>
        <v>12351040</v>
      </c>
      <c r="I174" s="91">
        <f>I168</f>
        <v>12744199</v>
      </c>
      <c r="K174" s="118"/>
      <c r="L174" s="119"/>
    </row>
    <row r="175" spans="1:9" ht="15" customHeight="1">
      <c r="A175" s="42"/>
      <c r="B175" s="163" t="s">
        <v>320</v>
      </c>
      <c r="C175" s="163"/>
      <c r="D175" s="42"/>
      <c r="E175" s="42">
        <v>3</v>
      </c>
      <c r="F175" s="42">
        <v>3</v>
      </c>
      <c r="G175" s="42">
        <v>8</v>
      </c>
      <c r="H175" s="90">
        <f>H172</f>
        <v>12260877</v>
      </c>
      <c r="I175" s="90">
        <f>I172</f>
        <v>12651166</v>
      </c>
    </row>
    <row r="176" spans="1:9" ht="15" customHeight="1">
      <c r="A176" s="42"/>
      <c r="B176" s="163" t="s">
        <v>321</v>
      </c>
      <c r="C176" s="163"/>
      <c r="D176" s="42"/>
      <c r="E176" s="42">
        <v>3</v>
      </c>
      <c r="F176" s="42">
        <v>3</v>
      </c>
      <c r="G176" s="42">
        <v>9</v>
      </c>
      <c r="H176" s="90">
        <f>H173</f>
        <v>90163</v>
      </c>
      <c r="I176" s="90">
        <f>I173</f>
        <v>93033</v>
      </c>
    </row>
    <row r="177" spans="1:11" ht="15" customHeight="1">
      <c r="A177" s="42"/>
      <c r="B177" s="163" t="s">
        <v>323</v>
      </c>
      <c r="C177" s="163"/>
      <c r="D177" s="42"/>
      <c r="E177" s="42">
        <v>3</v>
      </c>
      <c r="F177" s="42">
        <v>4</v>
      </c>
      <c r="G177" s="42">
        <v>0</v>
      </c>
      <c r="H177" s="90">
        <v>15</v>
      </c>
      <c r="I177" s="90">
        <v>16</v>
      </c>
      <c r="K177" s="117"/>
    </row>
    <row r="178" spans="1:9" ht="15" customHeight="1">
      <c r="A178" s="42"/>
      <c r="B178" s="163" t="s">
        <v>324</v>
      </c>
      <c r="C178" s="163"/>
      <c r="D178" s="42"/>
      <c r="E178" s="42">
        <v>3</v>
      </c>
      <c r="F178" s="42">
        <v>4</v>
      </c>
      <c r="G178" s="42">
        <v>1</v>
      </c>
      <c r="H178" s="90">
        <v>15</v>
      </c>
      <c r="I178" s="90">
        <f>I177</f>
        <v>16</v>
      </c>
    </row>
    <row r="179" spans="1:9" ht="15" customHeight="1">
      <c r="A179" s="42"/>
      <c r="B179" s="163" t="s">
        <v>325</v>
      </c>
      <c r="C179" s="163"/>
      <c r="D179" s="42"/>
      <c r="E179" s="42">
        <v>3</v>
      </c>
      <c r="F179" s="42">
        <v>4</v>
      </c>
      <c r="G179" s="42">
        <v>2</v>
      </c>
      <c r="H179" s="90">
        <v>0</v>
      </c>
      <c r="I179" s="90">
        <v>0</v>
      </c>
    </row>
    <row r="180" spans="1:9" ht="12.75">
      <c r="A180" s="46"/>
      <c r="B180" s="47"/>
      <c r="C180" s="47"/>
      <c r="D180" s="46"/>
      <c r="E180" s="46"/>
      <c r="F180" s="46"/>
      <c r="G180" s="46"/>
      <c r="H180" s="92"/>
      <c r="I180" s="92"/>
    </row>
    <row r="181" spans="1:9" ht="15" customHeight="1">
      <c r="A181" s="42"/>
      <c r="B181" s="163" t="s">
        <v>326</v>
      </c>
      <c r="C181" s="163"/>
      <c r="D181" s="42"/>
      <c r="E181" s="42"/>
      <c r="F181" s="42"/>
      <c r="G181" s="42"/>
      <c r="H181" s="90"/>
      <c r="I181" s="90"/>
    </row>
    <row r="182" spans="1:9" ht="14.25" customHeight="1">
      <c r="A182" s="42"/>
      <c r="B182" s="163" t="s">
        <v>327</v>
      </c>
      <c r="C182" s="163"/>
      <c r="D182" s="42"/>
      <c r="E182" s="42">
        <v>3</v>
      </c>
      <c r="F182" s="42">
        <v>4</v>
      </c>
      <c r="G182" s="42">
        <v>3</v>
      </c>
      <c r="H182" s="90">
        <v>193</v>
      </c>
      <c r="I182" s="90">
        <v>196</v>
      </c>
    </row>
    <row r="183" spans="1:9" ht="14.25" customHeight="1">
      <c r="A183" s="42"/>
      <c r="B183" s="163" t="s">
        <v>328</v>
      </c>
      <c r="C183" s="163"/>
      <c r="D183" s="42"/>
      <c r="E183" s="42">
        <v>3</v>
      </c>
      <c r="F183" s="42">
        <v>4</v>
      </c>
      <c r="G183" s="42">
        <v>4</v>
      </c>
      <c r="H183" s="90">
        <v>193</v>
      </c>
      <c r="I183" s="90">
        <v>196</v>
      </c>
    </row>
    <row r="186" spans="1:9" ht="12.75">
      <c r="A186" s="178" t="s">
        <v>661</v>
      </c>
      <c r="B186" s="178"/>
      <c r="D186" s="33"/>
      <c r="E186" s="33"/>
      <c r="F186" s="33"/>
      <c r="G186" s="33"/>
      <c r="I186" s="48" t="s">
        <v>329</v>
      </c>
    </row>
    <row r="187" spans="1:9" ht="12.75">
      <c r="A187" s="177" t="s">
        <v>679</v>
      </c>
      <c r="B187" s="178"/>
      <c r="D187" s="33"/>
      <c r="E187" s="33"/>
      <c r="F187" s="33"/>
      <c r="G187" s="33"/>
      <c r="H187" s="48" t="s">
        <v>330</v>
      </c>
      <c r="I187" s="48" t="s">
        <v>669</v>
      </c>
    </row>
  </sheetData>
  <sheetProtection/>
  <mergeCells count="204">
    <mergeCell ref="B181:C181"/>
    <mergeCell ref="B182:C182"/>
    <mergeCell ref="B176:C176"/>
    <mergeCell ref="B177:C177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8:C79"/>
    <mergeCell ref="D78:D79"/>
    <mergeCell ref="I78:I79"/>
    <mergeCell ref="B80:C80"/>
    <mergeCell ref="B81:C81"/>
    <mergeCell ref="B82:C82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I67:I68"/>
    <mergeCell ref="B69:C69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9:C19"/>
    <mergeCell ref="E19:G19"/>
    <mergeCell ref="B20:C20"/>
    <mergeCell ref="E20:G20"/>
    <mergeCell ref="B21:C21"/>
    <mergeCell ref="B22:C22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A12:I12"/>
    <mergeCell ref="C13:G13"/>
  </mergeCells>
  <printOptions horizontalCentered="1"/>
  <pageMargins left="0.2" right="0.2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="130" zoomScaleNormal="130" zoomScalePageLayoutView="0" workbookViewId="0" topLeftCell="A1">
      <selection activeCell="L23" sqref="L23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2.75390625" style="30" customWidth="1"/>
    <col min="5" max="5" width="2.625" style="30" customWidth="1"/>
    <col min="6" max="6" width="2.37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1" width="9.125" style="30" customWidth="1"/>
    <col min="12" max="12" width="15.125" style="30" bestFit="1" customWidth="1"/>
    <col min="13" max="13" width="14.125" style="30" bestFit="1" customWidth="1"/>
    <col min="14" max="16384" width="9.125" style="30" customWidth="1"/>
  </cols>
  <sheetData>
    <row r="1" ht="13.5">
      <c r="J1" s="3" t="s">
        <v>121</v>
      </c>
    </row>
    <row r="2" spans="1:10" ht="13.5">
      <c r="A2" s="81"/>
      <c r="B2" s="31"/>
      <c r="J2" s="4" t="s">
        <v>152</v>
      </c>
    </row>
    <row r="3" spans="1:10" ht="12.75">
      <c r="A3" s="80" t="s">
        <v>331</v>
      </c>
      <c r="B3" s="197" t="s">
        <v>658</v>
      </c>
      <c r="C3" s="197"/>
      <c r="D3" s="197"/>
      <c r="E3" s="197"/>
      <c r="F3" s="197"/>
      <c r="G3" s="197"/>
      <c r="H3" s="197"/>
      <c r="I3" s="197"/>
      <c r="J3" s="197"/>
    </row>
    <row r="4" spans="1:10" ht="12.75">
      <c r="A4" s="80" t="s">
        <v>175</v>
      </c>
      <c r="B4" s="197" t="s">
        <v>664</v>
      </c>
      <c r="C4" s="197"/>
      <c r="D4" s="197"/>
      <c r="E4" s="197"/>
      <c r="F4" s="197"/>
      <c r="G4" s="197"/>
      <c r="H4" s="197"/>
      <c r="I4" s="197"/>
      <c r="J4" s="197"/>
    </row>
    <row r="5" spans="1:10" ht="12.75">
      <c r="A5" s="80" t="s">
        <v>176</v>
      </c>
      <c r="B5" s="197" t="s">
        <v>659</v>
      </c>
      <c r="C5" s="197"/>
      <c r="D5" s="197"/>
      <c r="E5" s="197"/>
      <c r="F5" s="197"/>
      <c r="G5" s="197"/>
      <c r="H5" s="197"/>
      <c r="I5" s="197"/>
      <c r="J5" s="197"/>
    </row>
    <row r="6" spans="1:10" ht="12.75">
      <c r="A6" s="80" t="s">
        <v>177</v>
      </c>
      <c r="B6" s="198">
        <v>4209234740009</v>
      </c>
      <c r="C6" s="199"/>
      <c r="D6" s="199"/>
      <c r="E6" s="199"/>
      <c r="F6" s="199"/>
      <c r="G6" s="199"/>
      <c r="H6" s="199"/>
      <c r="I6" s="199"/>
      <c r="J6" s="200"/>
    </row>
    <row r="7" spans="1:10" ht="12.75">
      <c r="A7" s="80" t="s">
        <v>178</v>
      </c>
      <c r="B7" s="197"/>
      <c r="C7" s="197"/>
      <c r="D7" s="197"/>
      <c r="E7" s="197"/>
      <c r="F7" s="197"/>
      <c r="G7" s="197"/>
      <c r="H7" s="197"/>
      <c r="I7" s="197"/>
      <c r="J7" s="197"/>
    </row>
    <row r="9" spans="1:10" ht="14.25" thickBot="1">
      <c r="A9" s="189" t="s">
        <v>151</v>
      </c>
      <c r="B9" s="189"/>
      <c r="C9" s="189"/>
      <c r="D9" s="189"/>
      <c r="E9" s="189"/>
      <c r="F9" s="189"/>
      <c r="G9" s="189"/>
      <c r="H9" s="189"/>
      <c r="I9" s="189"/>
      <c r="J9" s="189"/>
    </row>
    <row r="10" spans="1:10" ht="12.75" customHeight="1" thickTop="1">
      <c r="A10" s="49"/>
      <c r="B10" s="49"/>
      <c r="C10" s="190"/>
      <c r="D10" s="190"/>
      <c r="E10" s="190"/>
      <c r="F10" s="190"/>
      <c r="G10" s="190"/>
      <c r="H10" s="190"/>
      <c r="I10" s="49"/>
      <c r="J10" s="49"/>
    </row>
    <row r="11" spans="3:10" ht="13.5">
      <c r="C11" s="100" t="s">
        <v>680</v>
      </c>
      <c r="D11" s="100"/>
      <c r="E11" s="100"/>
      <c r="F11" s="100"/>
      <c r="G11" s="100"/>
      <c r="J11" s="30" t="s">
        <v>333</v>
      </c>
    </row>
    <row r="12" spans="1:10" ht="12.75" customHeight="1">
      <c r="A12" s="179" t="s">
        <v>114</v>
      </c>
      <c r="B12" s="138" t="s">
        <v>180</v>
      </c>
      <c r="C12" s="179" t="s">
        <v>181</v>
      </c>
      <c r="D12" s="145" t="s">
        <v>165</v>
      </c>
      <c r="E12" s="206"/>
      <c r="F12" s="207"/>
      <c r="G12" s="145" t="s">
        <v>334</v>
      </c>
      <c r="H12" s="145"/>
      <c r="I12" s="145"/>
      <c r="J12" s="50" t="s">
        <v>334</v>
      </c>
    </row>
    <row r="13" spans="1:10" ht="12.75" customHeight="1">
      <c r="A13" s="180"/>
      <c r="B13" s="140"/>
      <c r="C13" s="204"/>
      <c r="D13" s="152" t="s">
        <v>183</v>
      </c>
      <c r="E13" s="193"/>
      <c r="F13" s="194"/>
      <c r="G13" s="152" t="s">
        <v>335</v>
      </c>
      <c r="H13" s="152"/>
      <c r="I13" s="152"/>
      <c r="J13" s="51" t="s">
        <v>336</v>
      </c>
    </row>
    <row r="14" spans="1:10" ht="12.75">
      <c r="A14" s="191"/>
      <c r="B14" s="140"/>
      <c r="C14" s="204"/>
      <c r="D14" s="155"/>
      <c r="E14" s="193"/>
      <c r="F14" s="194"/>
      <c r="G14" s="155"/>
      <c r="H14" s="155"/>
      <c r="I14" s="155"/>
      <c r="J14" s="51" t="s">
        <v>337</v>
      </c>
    </row>
    <row r="15" spans="1:10" ht="12.75">
      <c r="A15" s="191"/>
      <c r="B15" s="140"/>
      <c r="C15" s="204"/>
      <c r="D15" s="155"/>
      <c r="E15" s="193"/>
      <c r="F15" s="194"/>
      <c r="G15" s="158"/>
      <c r="H15" s="158"/>
      <c r="I15" s="158"/>
      <c r="J15" s="52"/>
    </row>
    <row r="16" spans="1:10" ht="25.5">
      <c r="A16" s="192"/>
      <c r="B16" s="142"/>
      <c r="C16" s="205"/>
      <c r="D16" s="158"/>
      <c r="E16" s="195"/>
      <c r="F16" s="196"/>
      <c r="G16" s="54" t="s">
        <v>338</v>
      </c>
      <c r="H16" s="41" t="s">
        <v>339</v>
      </c>
      <c r="I16" s="41" t="s">
        <v>340</v>
      </c>
      <c r="J16" s="38"/>
    </row>
    <row r="17" spans="1:10" ht="12.75">
      <c r="A17" s="42"/>
      <c r="B17" s="41">
        <v>2</v>
      </c>
      <c r="C17" s="41">
        <v>3</v>
      </c>
      <c r="D17" s="160">
        <v>4</v>
      </c>
      <c r="E17" s="160"/>
      <c r="F17" s="160"/>
      <c r="G17" s="42">
        <v>5</v>
      </c>
      <c r="H17" s="42">
        <v>6</v>
      </c>
      <c r="I17" s="42">
        <v>7</v>
      </c>
      <c r="J17" s="42">
        <v>8</v>
      </c>
    </row>
    <row r="18" spans="1:10" ht="13.5">
      <c r="A18" s="42"/>
      <c r="B18" s="43" t="s">
        <v>153</v>
      </c>
      <c r="C18" s="42"/>
      <c r="D18" s="162"/>
      <c r="E18" s="162"/>
      <c r="F18" s="162"/>
      <c r="G18" s="45"/>
      <c r="H18" s="45"/>
      <c r="I18" s="45"/>
      <c r="J18" s="45"/>
    </row>
    <row r="19" spans="1:13" ht="27" customHeight="1">
      <c r="A19" s="42"/>
      <c r="B19" s="43" t="s">
        <v>68</v>
      </c>
      <c r="C19" s="42"/>
      <c r="D19" s="42">
        <v>0</v>
      </c>
      <c r="E19" s="42">
        <v>0</v>
      </c>
      <c r="F19" s="42">
        <v>1</v>
      </c>
      <c r="G19" s="91">
        <f>G20+G26+G32+G33+G38+G39+G48+G51</f>
        <v>307978273</v>
      </c>
      <c r="H19" s="91">
        <f>H20+H26+H32+H33+H38+H39+H48+H51</f>
        <v>160634454</v>
      </c>
      <c r="I19" s="91">
        <f>G19-H19</f>
        <v>147343819</v>
      </c>
      <c r="J19" s="91">
        <v>144158715</v>
      </c>
      <c r="L19" s="115"/>
      <c r="M19" s="115"/>
    </row>
    <row r="20" spans="1:12" ht="12.75" customHeight="1">
      <c r="A20" s="55" t="s">
        <v>341</v>
      </c>
      <c r="B20" s="43" t="s">
        <v>69</v>
      </c>
      <c r="C20" s="42"/>
      <c r="D20" s="42">
        <v>0</v>
      </c>
      <c r="E20" s="42">
        <v>0</v>
      </c>
      <c r="F20" s="42">
        <v>2</v>
      </c>
      <c r="G20" s="91">
        <f>SUM(G21:G25)</f>
        <v>10812310</v>
      </c>
      <c r="H20" s="91">
        <v>630793</v>
      </c>
      <c r="I20" s="91">
        <f aca="true" t="shared" si="0" ref="I20:I83">G20-H20</f>
        <v>10181517</v>
      </c>
      <c r="J20" s="91">
        <v>10214084</v>
      </c>
      <c r="L20" s="115"/>
    </row>
    <row r="21" spans="1:12" ht="12.75" customHeight="1">
      <c r="A21" s="55" t="s">
        <v>342</v>
      </c>
      <c r="B21" s="44" t="s">
        <v>343</v>
      </c>
      <c r="C21" s="42"/>
      <c r="D21" s="42">
        <v>0</v>
      </c>
      <c r="E21" s="42">
        <v>0</v>
      </c>
      <c r="F21" s="42">
        <v>3</v>
      </c>
      <c r="G21" s="90">
        <v>0</v>
      </c>
      <c r="H21" s="90">
        <v>0</v>
      </c>
      <c r="I21" s="91">
        <f t="shared" si="0"/>
        <v>0</v>
      </c>
      <c r="J21" s="90">
        <v>0</v>
      </c>
      <c r="L21" s="115"/>
    </row>
    <row r="22" spans="1:12" ht="12.75" customHeight="1">
      <c r="A22" s="55" t="s">
        <v>344</v>
      </c>
      <c r="B22" s="44" t="s">
        <v>345</v>
      </c>
      <c r="C22" s="42"/>
      <c r="D22" s="42">
        <v>0</v>
      </c>
      <c r="E22" s="42">
        <v>0</v>
      </c>
      <c r="F22" s="42">
        <v>4</v>
      </c>
      <c r="G22" s="90">
        <v>0</v>
      </c>
      <c r="H22" s="90">
        <v>0</v>
      </c>
      <c r="I22" s="91">
        <f t="shared" si="0"/>
        <v>0</v>
      </c>
      <c r="J22" s="90">
        <v>0</v>
      </c>
      <c r="L22" s="115"/>
    </row>
    <row r="23" spans="1:12" ht="13.5">
      <c r="A23" s="55" t="s">
        <v>346</v>
      </c>
      <c r="B23" s="44" t="s">
        <v>347</v>
      </c>
      <c r="C23" s="42"/>
      <c r="D23" s="42">
        <v>0</v>
      </c>
      <c r="E23" s="42">
        <v>0</v>
      </c>
      <c r="F23" s="42">
        <v>5</v>
      </c>
      <c r="G23" s="90">
        <v>10090873</v>
      </c>
      <c r="H23" s="90">
        <v>0</v>
      </c>
      <c r="I23" s="91">
        <f t="shared" si="0"/>
        <v>10090873</v>
      </c>
      <c r="J23" s="90">
        <v>10090873</v>
      </c>
      <c r="L23" s="115"/>
    </row>
    <row r="24" spans="1:12" ht="12.75" customHeight="1">
      <c r="A24" s="42" t="s">
        <v>348</v>
      </c>
      <c r="B24" s="44" t="s">
        <v>349</v>
      </c>
      <c r="C24" s="42"/>
      <c r="D24" s="42">
        <v>0</v>
      </c>
      <c r="E24" s="42">
        <v>0</v>
      </c>
      <c r="F24" s="42">
        <v>6</v>
      </c>
      <c r="G24" s="90">
        <v>721437</v>
      </c>
      <c r="H24" s="90">
        <v>630793</v>
      </c>
      <c r="I24" s="91">
        <f t="shared" si="0"/>
        <v>90644</v>
      </c>
      <c r="J24" s="90">
        <v>86975</v>
      </c>
      <c r="L24" s="115"/>
    </row>
    <row r="25" spans="1:12" ht="12.75" customHeight="1">
      <c r="A25" s="42" t="s">
        <v>350</v>
      </c>
      <c r="B25" s="44" t="s">
        <v>351</v>
      </c>
      <c r="C25" s="42"/>
      <c r="D25" s="42">
        <v>0</v>
      </c>
      <c r="E25" s="42">
        <v>0</v>
      </c>
      <c r="F25" s="42">
        <v>7</v>
      </c>
      <c r="G25" s="90">
        <v>0</v>
      </c>
      <c r="H25" s="90">
        <v>0</v>
      </c>
      <c r="I25" s="91">
        <f t="shared" si="0"/>
        <v>0</v>
      </c>
      <c r="J25" s="90">
        <v>36236</v>
      </c>
      <c r="L25" s="115"/>
    </row>
    <row r="26" spans="1:12" ht="12.75" customHeight="1">
      <c r="A26" s="55" t="s">
        <v>352</v>
      </c>
      <c r="B26" s="43" t="s">
        <v>70</v>
      </c>
      <c r="C26" s="42"/>
      <c r="D26" s="42">
        <v>0</v>
      </c>
      <c r="E26" s="42">
        <v>0</v>
      </c>
      <c r="F26" s="42">
        <v>8</v>
      </c>
      <c r="G26" s="91">
        <f>SUM(G27:G31)</f>
        <v>285255710</v>
      </c>
      <c r="H26" s="91">
        <f>SUM(H27:H31)</f>
        <v>160003661</v>
      </c>
      <c r="I26" s="91">
        <f t="shared" si="0"/>
        <v>125252049</v>
      </c>
      <c r="J26" s="91">
        <v>121962378</v>
      </c>
      <c r="L26" s="115"/>
    </row>
    <row r="27" spans="1:13" ht="13.5">
      <c r="A27" s="55" t="s">
        <v>353</v>
      </c>
      <c r="B27" s="44" t="s">
        <v>354</v>
      </c>
      <c r="C27" s="42"/>
      <c r="D27" s="42">
        <v>0</v>
      </c>
      <c r="E27" s="42">
        <v>0</v>
      </c>
      <c r="F27" s="42">
        <v>9</v>
      </c>
      <c r="G27" s="90">
        <v>6076079</v>
      </c>
      <c r="H27" s="90">
        <v>0</v>
      </c>
      <c r="I27" s="91">
        <f t="shared" si="0"/>
        <v>6076079</v>
      </c>
      <c r="J27" s="90">
        <v>6076079</v>
      </c>
      <c r="L27" s="115"/>
      <c r="M27" s="115"/>
    </row>
    <row r="28" spans="1:12" ht="12.75" customHeight="1">
      <c r="A28" s="55" t="s">
        <v>355</v>
      </c>
      <c r="B28" s="44" t="s">
        <v>356</v>
      </c>
      <c r="C28" s="42"/>
      <c r="D28" s="42">
        <v>0</v>
      </c>
      <c r="E28" s="42">
        <v>1</v>
      </c>
      <c r="F28" s="42">
        <v>0</v>
      </c>
      <c r="G28" s="90">
        <v>101941399</v>
      </c>
      <c r="H28" s="90">
        <v>66866153</v>
      </c>
      <c r="I28" s="91">
        <f t="shared" si="0"/>
        <v>35075246</v>
      </c>
      <c r="J28" s="90">
        <v>35173765</v>
      </c>
      <c r="L28" s="115"/>
    </row>
    <row r="29" spans="1:12" ht="12.75" customHeight="1">
      <c r="A29" s="42" t="s">
        <v>357</v>
      </c>
      <c r="B29" s="44" t="s">
        <v>358</v>
      </c>
      <c r="C29" s="42"/>
      <c r="D29" s="42">
        <v>0</v>
      </c>
      <c r="E29" s="42">
        <v>1</v>
      </c>
      <c r="F29" s="42">
        <v>1</v>
      </c>
      <c r="G29" s="90">
        <v>176519141</v>
      </c>
      <c r="H29" s="90">
        <v>92948586</v>
      </c>
      <c r="I29" s="91">
        <f t="shared" si="0"/>
        <v>83570555</v>
      </c>
      <c r="J29" s="90">
        <v>76160328</v>
      </c>
      <c r="L29" s="115"/>
    </row>
    <row r="30" spans="1:12" ht="12.75" customHeight="1">
      <c r="A30" s="55" t="s">
        <v>359</v>
      </c>
      <c r="B30" s="44" t="s">
        <v>360</v>
      </c>
      <c r="C30" s="42"/>
      <c r="D30" s="42">
        <v>0</v>
      </c>
      <c r="E30" s="42">
        <v>1</v>
      </c>
      <c r="F30" s="42">
        <v>2</v>
      </c>
      <c r="G30" s="90">
        <v>578024</v>
      </c>
      <c r="H30" s="90">
        <v>188922</v>
      </c>
      <c r="I30" s="91">
        <f t="shared" si="0"/>
        <v>389102</v>
      </c>
      <c r="J30" s="90">
        <v>406443</v>
      </c>
      <c r="L30" s="115"/>
    </row>
    <row r="31" spans="1:12" ht="15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3</v>
      </c>
      <c r="G31" s="90">
        <v>141067</v>
      </c>
      <c r="H31" s="90">
        <v>0</v>
      </c>
      <c r="I31" s="91">
        <f t="shared" si="0"/>
        <v>141067</v>
      </c>
      <c r="J31" s="90">
        <v>4145763</v>
      </c>
      <c r="L31" s="115"/>
    </row>
    <row r="32" spans="1:12" ht="12.75" customHeight="1">
      <c r="A32" s="55" t="s">
        <v>363</v>
      </c>
      <c r="B32" s="43" t="s">
        <v>364</v>
      </c>
      <c r="C32" s="42"/>
      <c r="D32" s="42">
        <v>0</v>
      </c>
      <c r="E32" s="42">
        <v>1</v>
      </c>
      <c r="F32" s="42">
        <v>4</v>
      </c>
      <c r="G32" s="91">
        <v>0</v>
      </c>
      <c r="H32" s="91">
        <v>0</v>
      </c>
      <c r="I32" s="91">
        <f t="shared" si="0"/>
        <v>0</v>
      </c>
      <c r="J32" s="91">
        <v>0</v>
      </c>
      <c r="L32" s="115"/>
    </row>
    <row r="33" spans="1:12" ht="12.75" customHeight="1">
      <c r="A33" s="55" t="s">
        <v>365</v>
      </c>
      <c r="B33" s="43" t="s">
        <v>71</v>
      </c>
      <c r="C33" s="42"/>
      <c r="D33" s="42">
        <v>0</v>
      </c>
      <c r="E33" s="42">
        <v>1</v>
      </c>
      <c r="F33" s="42">
        <v>5</v>
      </c>
      <c r="G33" s="91">
        <v>0</v>
      </c>
      <c r="H33" s="91">
        <v>0</v>
      </c>
      <c r="I33" s="91">
        <f t="shared" si="0"/>
        <v>0</v>
      </c>
      <c r="J33" s="91">
        <v>0</v>
      </c>
      <c r="L33" s="115"/>
    </row>
    <row r="34" spans="1:12" ht="13.5">
      <c r="A34" s="55" t="s">
        <v>366</v>
      </c>
      <c r="B34" s="44" t="s">
        <v>367</v>
      </c>
      <c r="C34" s="42"/>
      <c r="D34" s="42">
        <v>0</v>
      </c>
      <c r="E34" s="42">
        <v>1</v>
      </c>
      <c r="F34" s="42">
        <v>6</v>
      </c>
      <c r="G34" s="90">
        <v>0</v>
      </c>
      <c r="H34" s="90">
        <v>0</v>
      </c>
      <c r="I34" s="91">
        <f t="shared" si="0"/>
        <v>0</v>
      </c>
      <c r="J34" s="90">
        <v>0</v>
      </c>
      <c r="L34" s="115"/>
    </row>
    <row r="35" spans="1:12" ht="12.75" customHeight="1">
      <c r="A35" s="55" t="s">
        <v>368</v>
      </c>
      <c r="B35" s="44" t="s">
        <v>369</v>
      </c>
      <c r="C35" s="42"/>
      <c r="D35" s="42">
        <v>0</v>
      </c>
      <c r="E35" s="42">
        <v>1</v>
      </c>
      <c r="F35" s="42">
        <v>7</v>
      </c>
      <c r="G35" s="90">
        <v>0</v>
      </c>
      <c r="H35" s="90">
        <v>0</v>
      </c>
      <c r="I35" s="91">
        <f t="shared" si="0"/>
        <v>0</v>
      </c>
      <c r="J35" s="90">
        <v>0</v>
      </c>
      <c r="L35" s="115"/>
    </row>
    <row r="36" spans="1:12" ht="13.5">
      <c r="A36" s="55" t="s">
        <v>370</v>
      </c>
      <c r="B36" s="44" t="s">
        <v>371</v>
      </c>
      <c r="C36" s="42"/>
      <c r="D36" s="42">
        <v>0</v>
      </c>
      <c r="E36" s="42">
        <v>1</v>
      </c>
      <c r="F36" s="42">
        <v>8</v>
      </c>
      <c r="G36" s="90">
        <v>0</v>
      </c>
      <c r="H36" s="90">
        <v>0</v>
      </c>
      <c r="I36" s="91">
        <f t="shared" si="0"/>
        <v>0</v>
      </c>
      <c r="J36" s="90">
        <v>0</v>
      </c>
      <c r="L36" s="115"/>
    </row>
    <row r="37" spans="1:12" ht="12.75" customHeight="1">
      <c r="A37" s="42" t="s">
        <v>372</v>
      </c>
      <c r="B37" s="44" t="s">
        <v>373</v>
      </c>
      <c r="C37" s="42"/>
      <c r="D37" s="42">
        <v>0</v>
      </c>
      <c r="E37" s="42">
        <v>1</v>
      </c>
      <c r="F37" s="42">
        <v>9</v>
      </c>
      <c r="G37" s="90">
        <v>0</v>
      </c>
      <c r="H37" s="90">
        <v>0</v>
      </c>
      <c r="I37" s="91">
        <f t="shared" si="0"/>
        <v>0</v>
      </c>
      <c r="J37" s="90">
        <v>0</v>
      </c>
      <c r="L37" s="115"/>
    </row>
    <row r="38" spans="1:12" ht="12.75" customHeight="1">
      <c r="A38" s="55" t="s">
        <v>374</v>
      </c>
      <c r="B38" s="43" t="s">
        <v>375</v>
      </c>
      <c r="C38" s="42"/>
      <c r="D38" s="42">
        <v>0</v>
      </c>
      <c r="E38" s="42">
        <v>2</v>
      </c>
      <c r="F38" s="42">
        <v>0</v>
      </c>
      <c r="G38" s="91">
        <v>0</v>
      </c>
      <c r="H38" s="91">
        <v>0</v>
      </c>
      <c r="I38" s="91">
        <f t="shared" si="0"/>
        <v>0</v>
      </c>
      <c r="J38" s="91">
        <v>0</v>
      </c>
      <c r="L38" s="115"/>
    </row>
    <row r="39" spans="1:12" ht="12.75" customHeight="1">
      <c r="A39" s="55" t="s">
        <v>376</v>
      </c>
      <c r="B39" s="43" t="s">
        <v>72</v>
      </c>
      <c r="C39" s="42"/>
      <c r="D39" s="42">
        <v>0</v>
      </c>
      <c r="E39" s="42">
        <v>2</v>
      </c>
      <c r="F39" s="42">
        <v>1</v>
      </c>
      <c r="G39" s="91">
        <f>SUM(G40:G47)</f>
        <v>11154253</v>
      </c>
      <c r="H39" s="91">
        <f>SUM(H40:H47)</f>
        <v>0</v>
      </c>
      <c r="I39" s="91">
        <f t="shared" si="0"/>
        <v>11154253</v>
      </c>
      <c r="J39" s="91">
        <v>11154253</v>
      </c>
      <c r="L39" s="115"/>
    </row>
    <row r="40" spans="1:12" ht="12.75" customHeight="1">
      <c r="A40" s="55" t="s">
        <v>377</v>
      </c>
      <c r="B40" s="44" t="s">
        <v>378</v>
      </c>
      <c r="C40" s="42"/>
      <c r="D40" s="42">
        <v>0</v>
      </c>
      <c r="E40" s="42">
        <v>2</v>
      </c>
      <c r="F40" s="42">
        <v>2</v>
      </c>
      <c r="G40" s="90">
        <v>11154253</v>
      </c>
      <c r="H40" s="90">
        <v>0</v>
      </c>
      <c r="I40" s="91">
        <f t="shared" si="0"/>
        <v>11154253</v>
      </c>
      <c r="J40" s="90">
        <v>11154253</v>
      </c>
      <c r="L40" s="115"/>
    </row>
    <row r="41" spans="1:12" ht="12.75" customHeight="1">
      <c r="A41" s="55" t="s">
        <v>379</v>
      </c>
      <c r="B41" s="44" t="s">
        <v>380</v>
      </c>
      <c r="C41" s="42"/>
      <c r="D41" s="42">
        <v>0</v>
      </c>
      <c r="E41" s="42">
        <v>2</v>
      </c>
      <c r="F41" s="42">
        <v>3</v>
      </c>
      <c r="G41" s="90">
        <v>0</v>
      </c>
      <c r="H41" s="90">
        <v>0</v>
      </c>
      <c r="I41" s="91">
        <f t="shared" si="0"/>
        <v>0</v>
      </c>
      <c r="J41" s="90">
        <v>0</v>
      </c>
      <c r="L41" s="115"/>
    </row>
    <row r="42" spans="1:12" ht="12.75" customHeight="1">
      <c r="A42" s="55" t="s">
        <v>381</v>
      </c>
      <c r="B42" s="44" t="s">
        <v>382</v>
      </c>
      <c r="C42" s="42"/>
      <c r="D42" s="42">
        <v>0</v>
      </c>
      <c r="E42" s="42">
        <v>2</v>
      </c>
      <c r="F42" s="42">
        <v>4</v>
      </c>
      <c r="G42" s="90">
        <v>0</v>
      </c>
      <c r="H42" s="90">
        <v>0</v>
      </c>
      <c r="I42" s="91">
        <f t="shared" si="0"/>
        <v>0</v>
      </c>
      <c r="J42" s="90">
        <v>0</v>
      </c>
      <c r="L42" s="115"/>
    </row>
    <row r="43" spans="1:12" ht="12.75" customHeight="1">
      <c r="A43" s="55" t="s">
        <v>383</v>
      </c>
      <c r="B43" s="44" t="s">
        <v>384</v>
      </c>
      <c r="C43" s="42"/>
      <c r="D43" s="42">
        <v>0</v>
      </c>
      <c r="E43" s="42">
        <v>2</v>
      </c>
      <c r="F43" s="42">
        <v>5</v>
      </c>
      <c r="G43" s="90">
        <v>0</v>
      </c>
      <c r="H43" s="90">
        <v>0</v>
      </c>
      <c r="I43" s="91">
        <f t="shared" si="0"/>
        <v>0</v>
      </c>
      <c r="J43" s="90">
        <v>0</v>
      </c>
      <c r="L43" s="115"/>
    </row>
    <row r="44" spans="1:12" ht="12.75" customHeight="1">
      <c r="A44" s="55" t="s">
        <v>385</v>
      </c>
      <c r="B44" s="44" t="s">
        <v>386</v>
      </c>
      <c r="C44" s="42"/>
      <c r="D44" s="42">
        <v>0</v>
      </c>
      <c r="E44" s="42">
        <v>2</v>
      </c>
      <c r="F44" s="42">
        <v>6</v>
      </c>
      <c r="G44" s="90">
        <v>0</v>
      </c>
      <c r="H44" s="90">
        <v>0</v>
      </c>
      <c r="I44" s="91">
        <f t="shared" si="0"/>
        <v>0</v>
      </c>
      <c r="J44" s="90">
        <v>0</v>
      </c>
      <c r="L44" s="115"/>
    </row>
    <row r="45" spans="1:12" ht="12.75" customHeight="1">
      <c r="A45" s="55" t="s">
        <v>387</v>
      </c>
      <c r="B45" s="44" t="s">
        <v>388</v>
      </c>
      <c r="C45" s="42"/>
      <c r="D45" s="42">
        <v>0</v>
      </c>
      <c r="E45" s="42">
        <v>2</v>
      </c>
      <c r="F45" s="42">
        <v>7</v>
      </c>
      <c r="G45" s="90">
        <v>0</v>
      </c>
      <c r="H45" s="90">
        <v>0</v>
      </c>
      <c r="I45" s="91">
        <f t="shared" si="0"/>
        <v>0</v>
      </c>
      <c r="J45" s="90">
        <v>0</v>
      </c>
      <c r="L45" s="115"/>
    </row>
    <row r="46" spans="1:12" ht="12.75" customHeight="1">
      <c r="A46" s="55" t="s">
        <v>389</v>
      </c>
      <c r="B46" s="44" t="s">
        <v>390</v>
      </c>
      <c r="C46" s="42"/>
      <c r="D46" s="42">
        <v>0</v>
      </c>
      <c r="E46" s="42">
        <v>2</v>
      </c>
      <c r="F46" s="42">
        <v>8</v>
      </c>
      <c r="G46" s="90">
        <v>0</v>
      </c>
      <c r="H46" s="90">
        <v>0</v>
      </c>
      <c r="I46" s="91">
        <f t="shared" si="0"/>
        <v>0</v>
      </c>
      <c r="J46" s="90">
        <v>0</v>
      </c>
      <c r="L46" s="115"/>
    </row>
    <row r="47" spans="1:12" ht="12.75" customHeight="1">
      <c r="A47" s="55" t="s">
        <v>391</v>
      </c>
      <c r="B47" s="44" t="s">
        <v>392</v>
      </c>
      <c r="C47" s="42"/>
      <c r="D47" s="42">
        <v>0</v>
      </c>
      <c r="E47" s="42">
        <v>2</v>
      </c>
      <c r="F47" s="42">
        <v>9</v>
      </c>
      <c r="G47" s="90">
        <v>0</v>
      </c>
      <c r="H47" s="90">
        <v>0</v>
      </c>
      <c r="I47" s="91">
        <f t="shared" si="0"/>
        <v>0</v>
      </c>
      <c r="J47" s="90">
        <v>0</v>
      </c>
      <c r="L47" s="115"/>
    </row>
    <row r="48" spans="1:12" ht="12.75" customHeight="1">
      <c r="A48" s="55" t="s">
        <v>393</v>
      </c>
      <c r="B48" s="43" t="s">
        <v>73</v>
      </c>
      <c r="C48" s="42"/>
      <c r="D48" s="42">
        <v>0</v>
      </c>
      <c r="E48" s="42">
        <v>3</v>
      </c>
      <c r="F48" s="42">
        <v>0</v>
      </c>
      <c r="G48" s="91">
        <v>0</v>
      </c>
      <c r="H48" s="91">
        <v>0</v>
      </c>
      <c r="I48" s="91">
        <f t="shared" si="0"/>
        <v>0</v>
      </c>
      <c r="J48" s="91">
        <v>0</v>
      </c>
      <c r="L48" s="115"/>
    </row>
    <row r="49" spans="1:12" ht="12.75" customHeight="1">
      <c r="A49" s="55" t="s">
        <v>394</v>
      </c>
      <c r="B49" s="44" t="s">
        <v>395</v>
      </c>
      <c r="C49" s="42"/>
      <c r="D49" s="42">
        <v>0</v>
      </c>
      <c r="E49" s="42">
        <v>3</v>
      </c>
      <c r="F49" s="42">
        <v>1</v>
      </c>
      <c r="G49" s="90">
        <v>0</v>
      </c>
      <c r="H49" s="90">
        <v>0</v>
      </c>
      <c r="I49" s="91">
        <f t="shared" si="0"/>
        <v>0</v>
      </c>
      <c r="J49" s="90">
        <v>0</v>
      </c>
      <c r="L49" s="115"/>
    </row>
    <row r="50" spans="1:12" ht="12.75" customHeight="1">
      <c r="A50" s="42" t="s">
        <v>396</v>
      </c>
      <c r="B50" s="44" t="s">
        <v>397</v>
      </c>
      <c r="C50" s="42"/>
      <c r="D50" s="42">
        <v>0</v>
      </c>
      <c r="E50" s="42">
        <v>3</v>
      </c>
      <c r="F50" s="42">
        <v>2</v>
      </c>
      <c r="G50" s="90">
        <v>0</v>
      </c>
      <c r="H50" s="90">
        <v>0</v>
      </c>
      <c r="I50" s="91">
        <f t="shared" si="0"/>
        <v>0</v>
      </c>
      <c r="J50" s="90">
        <v>0</v>
      </c>
      <c r="L50" s="115"/>
    </row>
    <row r="51" spans="1:12" ht="12.75" customHeight="1">
      <c r="A51" s="42" t="s">
        <v>398</v>
      </c>
      <c r="B51" s="43" t="s">
        <v>74</v>
      </c>
      <c r="C51" s="42"/>
      <c r="D51" s="42">
        <v>0</v>
      </c>
      <c r="E51" s="42">
        <v>3</v>
      </c>
      <c r="F51" s="42">
        <v>3</v>
      </c>
      <c r="G51" s="91">
        <v>756000</v>
      </c>
      <c r="H51" s="91">
        <v>0</v>
      </c>
      <c r="I51" s="91">
        <f t="shared" si="0"/>
        <v>756000</v>
      </c>
      <c r="J51" s="91">
        <v>828000</v>
      </c>
      <c r="L51" s="115"/>
    </row>
    <row r="52" spans="1:12" ht="12.75" customHeight="1">
      <c r="A52" s="55" t="s">
        <v>399</v>
      </c>
      <c r="B52" s="43" t="s">
        <v>400</v>
      </c>
      <c r="C52" s="42"/>
      <c r="D52" s="42">
        <v>0</v>
      </c>
      <c r="E52" s="42">
        <v>3</v>
      </c>
      <c r="F52" s="42">
        <v>4</v>
      </c>
      <c r="G52" s="91">
        <v>0</v>
      </c>
      <c r="H52" s="91">
        <v>0</v>
      </c>
      <c r="I52" s="91">
        <f t="shared" si="0"/>
        <v>0</v>
      </c>
      <c r="J52" s="91">
        <v>0</v>
      </c>
      <c r="L52" s="115"/>
    </row>
    <row r="53" spans="1:12" ht="12.75" customHeight="1">
      <c r="A53" s="42"/>
      <c r="B53" s="43" t="s">
        <v>75</v>
      </c>
      <c r="C53" s="42"/>
      <c r="D53" s="42">
        <v>0</v>
      </c>
      <c r="E53" s="42">
        <v>3</v>
      </c>
      <c r="F53" s="42">
        <v>5</v>
      </c>
      <c r="G53" s="91">
        <f>G54+G61</f>
        <v>29699502</v>
      </c>
      <c r="H53" s="91">
        <f>H54+H61</f>
        <v>5067980</v>
      </c>
      <c r="I53" s="91">
        <f t="shared" si="0"/>
        <v>24631522</v>
      </c>
      <c r="J53" s="91">
        <v>25122578</v>
      </c>
      <c r="L53" s="115"/>
    </row>
    <row r="54" spans="1:12" ht="12.75" customHeight="1">
      <c r="A54" s="42" t="s">
        <v>401</v>
      </c>
      <c r="B54" s="43" t="s">
        <v>76</v>
      </c>
      <c r="C54" s="42"/>
      <c r="D54" s="42">
        <v>0</v>
      </c>
      <c r="E54" s="42">
        <v>3</v>
      </c>
      <c r="F54" s="42">
        <v>6</v>
      </c>
      <c r="G54" s="91">
        <f>SUM(G55:G60)</f>
        <v>20023371</v>
      </c>
      <c r="H54" s="91">
        <f>SUM(H55:H60)</f>
        <v>3666294</v>
      </c>
      <c r="I54" s="91">
        <f t="shared" si="0"/>
        <v>16357077</v>
      </c>
      <c r="J54" s="91">
        <v>15352049</v>
      </c>
      <c r="L54" s="115"/>
    </row>
    <row r="55" spans="1:12" ht="12.75" customHeight="1">
      <c r="A55" s="42">
        <v>10</v>
      </c>
      <c r="B55" s="44" t="s">
        <v>402</v>
      </c>
      <c r="C55" s="42"/>
      <c r="D55" s="42">
        <v>0</v>
      </c>
      <c r="E55" s="42">
        <v>3</v>
      </c>
      <c r="F55" s="42">
        <v>7</v>
      </c>
      <c r="G55" s="90">
        <v>12729014</v>
      </c>
      <c r="H55" s="90">
        <v>3003092</v>
      </c>
      <c r="I55" s="91">
        <f t="shared" si="0"/>
        <v>9725922</v>
      </c>
      <c r="J55" s="90">
        <v>9777063</v>
      </c>
      <c r="L55" s="115"/>
    </row>
    <row r="56" spans="1:12" ht="12.75" customHeight="1">
      <c r="A56" s="42">
        <v>11</v>
      </c>
      <c r="B56" s="44" t="s">
        <v>403</v>
      </c>
      <c r="C56" s="42"/>
      <c r="D56" s="42">
        <v>0</v>
      </c>
      <c r="E56" s="42">
        <v>3</v>
      </c>
      <c r="F56" s="42">
        <v>8</v>
      </c>
      <c r="G56" s="90">
        <v>4814246</v>
      </c>
      <c r="H56" s="90">
        <v>0</v>
      </c>
      <c r="I56" s="91">
        <f t="shared" si="0"/>
        <v>4814246</v>
      </c>
      <c r="J56" s="90">
        <v>3907847</v>
      </c>
      <c r="L56" s="115"/>
    </row>
    <row r="57" spans="1:12" ht="12.75" customHeight="1">
      <c r="A57" s="42">
        <v>12</v>
      </c>
      <c r="B57" s="44" t="s">
        <v>404</v>
      </c>
      <c r="C57" s="42"/>
      <c r="D57" s="42">
        <v>0</v>
      </c>
      <c r="E57" s="42">
        <v>3</v>
      </c>
      <c r="F57" s="42">
        <v>9</v>
      </c>
      <c r="G57" s="90">
        <v>1589940</v>
      </c>
      <c r="H57" s="90">
        <v>0</v>
      </c>
      <c r="I57" s="91">
        <f t="shared" si="0"/>
        <v>1589940</v>
      </c>
      <c r="J57" s="90">
        <v>1460635</v>
      </c>
      <c r="L57" s="115"/>
    </row>
    <row r="58" spans="1:12" ht="13.5">
      <c r="A58" s="42">
        <v>13</v>
      </c>
      <c r="B58" s="44" t="s">
        <v>405</v>
      </c>
      <c r="C58" s="42"/>
      <c r="D58" s="42">
        <v>0</v>
      </c>
      <c r="E58" s="42">
        <v>4</v>
      </c>
      <c r="F58" s="42">
        <v>0</v>
      </c>
      <c r="G58" s="90">
        <v>0</v>
      </c>
      <c r="H58" s="90">
        <v>0</v>
      </c>
      <c r="I58" s="91">
        <f t="shared" si="0"/>
        <v>0</v>
      </c>
      <c r="J58" s="90">
        <v>0</v>
      </c>
      <c r="L58" s="115"/>
    </row>
    <row r="59" spans="1:12" ht="12.75" customHeight="1">
      <c r="A59" s="42">
        <v>14</v>
      </c>
      <c r="B59" s="44" t="s">
        <v>406</v>
      </c>
      <c r="C59" s="42"/>
      <c r="D59" s="42">
        <v>0</v>
      </c>
      <c r="E59" s="42">
        <v>4</v>
      </c>
      <c r="F59" s="42">
        <v>1</v>
      </c>
      <c r="G59" s="90">
        <v>0</v>
      </c>
      <c r="H59" s="90">
        <v>0</v>
      </c>
      <c r="I59" s="91">
        <f t="shared" si="0"/>
        <v>0</v>
      </c>
      <c r="J59" s="90">
        <v>0</v>
      </c>
      <c r="L59" s="115"/>
    </row>
    <row r="60" spans="1:12" ht="13.5">
      <c r="A60" s="42">
        <v>15</v>
      </c>
      <c r="B60" s="44" t="s">
        <v>407</v>
      </c>
      <c r="C60" s="42"/>
      <c r="D60" s="42">
        <v>0</v>
      </c>
      <c r="E60" s="42">
        <v>4</v>
      </c>
      <c r="F60" s="42">
        <v>2</v>
      </c>
      <c r="G60" s="90">
        <v>890171</v>
      </c>
      <c r="H60" s="90">
        <v>663202</v>
      </c>
      <c r="I60" s="91">
        <f t="shared" si="0"/>
        <v>226969</v>
      </c>
      <c r="J60" s="90">
        <v>206504</v>
      </c>
      <c r="L60" s="115"/>
    </row>
    <row r="61" spans="1:12" ht="27" customHeight="1">
      <c r="A61" s="42"/>
      <c r="B61" s="43" t="s">
        <v>77</v>
      </c>
      <c r="C61" s="42"/>
      <c r="D61" s="42">
        <v>0</v>
      </c>
      <c r="E61" s="42">
        <v>4</v>
      </c>
      <c r="F61" s="42">
        <v>3</v>
      </c>
      <c r="G61" s="91">
        <f>G62+G65+G71+G79+G80</f>
        <v>9676131</v>
      </c>
      <c r="H61" s="91">
        <f>H62+H65+H71+H79+H80</f>
        <v>1401686</v>
      </c>
      <c r="I61" s="91">
        <f t="shared" si="0"/>
        <v>8274445</v>
      </c>
      <c r="J61" s="91">
        <v>9770529</v>
      </c>
      <c r="L61" s="115"/>
    </row>
    <row r="62" spans="1:12" ht="12.75" customHeight="1">
      <c r="A62" s="42">
        <v>20</v>
      </c>
      <c r="B62" s="44" t="s">
        <v>408</v>
      </c>
      <c r="C62" s="42"/>
      <c r="D62" s="42">
        <v>0</v>
      </c>
      <c r="E62" s="42">
        <v>4</v>
      </c>
      <c r="F62" s="42">
        <v>4</v>
      </c>
      <c r="G62" s="91">
        <v>1298207</v>
      </c>
      <c r="H62" s="91">
        <v>0</v>
      </c>
      <c r="I62" s="91">
        <f t="shared" si="0"/>
        <v>1298207</v>
      </c>
      <c r="J62" s="91">
        <v>1660147</v>
      </c>
      <c r="L62" s="115"/>
    </row>
    <row r="63" spans="1:12" ht="13.5">
      <c r="A63" s="5" t="s">
        <v>409</v>
      </c>
      <c r="B63" s="44" t="s">
        <v>410</v>
      </c>
      <c r="C63" s="42"/>
      <c r="D63" s="42">
        <v>0</v>
      </c>
      <c r="E63" s="42">
        <v>4</v>
      </c>
      <c r="F63" s="42">
        <v>5</v>
      </c>
      <c r="G63" s="90">
        <v>1298207</v>
      </c>
      <c r="H63" s="90">
        <v>0</v>
      </c>
      <c r="I63" s="91">
        <f t="shared" si="0"/>
        <v>1298207</v>
      </c>
      <c r="J63" s="90">
        <v>1660147</v>
      </c>
      <c r="L63" s="115"/>
    </row>
    <row r="64" spans="1:12" ht="12.75" customHeight="1">
      <c r="A64" s="42">
        <v>207</v>
      </c>
      <c r="B64" s="44" t="s">
        <v>411</v>
      </c>
      <c r="C64" s="42"/>
      <c r="D64" s="42">
        <v>0</v>
      </c>
      <c r="E64" s="42">
        <v>4</v>
      </c>
      <c r="F64" s="42">
        <v>6</v>
      </c>
      <c r="G64" s="90">
        <v>0</v>
      </c>
      <c r="H64" s="90">
        <v>0</v>
      </c>
      <c r="I64" s="91">
        <f t="shared" si="0"/>
        <v>0</v>
      </c>
      <c r="J64" s="90">
        <v>0</v>
      </c>
      <c r="L64" s="115"/>
    </row>
    <row r="65" spans="1:12" ht="12.75" customHeight="1">
      <c r="A65" s="42" t="s">
        <v>412</v>
      </c>
      <c r="B65" s="44" t="s">
        <v>413</v>
      </c>
      <c r="C65" s="42"/>
      <c r="D65" s="42">
        <v>0</v>
      </c>
      <c r="E65" s="42">
        <v>4</v>
      </c>
      <c r="F65" s="42">
        <v>7</v>
      </c>
      <c r="G65" s="91">
        <f>SUM(G66:G70)</f>
        <v>8129601</v>
      </c>
      <c r="H65" s="91">
        <f>SUM(H66:H70)</f>
        <v>1401686</v>
      </c>
      <c r="I65" s="91">
        <f t="shared" si="0"/>
        <v>6727915</v>
      </c>
      <c r="J65" s="91">
        <v>7589164</v>
      </c>
      <c r="L65" s="115"/>
    </row>
    <row r="66" spans="1:12" ht="12.75" customHeight="1">
      <c r="A66" s="42">
        <v>210</v>
      </c>
      <c r="B66" s="44" t="s">
        <v>414</v>
      </c>
      <c r="C66" s="42"/>
      <c r="D66" s="42">
        <v>0</v>
      </c>
      <c r="E66" s="42">
        <v>4</v>
      </c>
      <c r="F66" s="42">
        <v>8</v>
      </c>
      <c r="G66" s="90">
        <v>1439746</v>
      </c>
      <c r="H66" s="90">
        <v>0</v>
      </c>
      <c r="I66" s="91">
        <f t="shared" si="0"/>
        <v>1439746</v>
      </c>
      <c r="J66" s="90">
        <v>1668371</v>
      </c>
      <c r="L66" s="115"/>
    </row>
    <row r="67" spans="1:12" ht="12.75" customHeight="1">
      <c r="A67" s="42">
        <v>211</v>
      </c>
      <c r="B67" s="44" t="s">
        <v>415</v>
      </c>
      <c r="C67" s="42"/>
      <c r="D67" s="42">
        <v>0</v>
      </c>
      <c r="E67" s="42">
        <v>4</v>
      </c>
      <c r="F67" s="42">
        <v>9</v>
      </c>
      <c r="G67" s="90">
        <v>6674426</v>
      </c>
      <c r="H67" s="90">
        <v>1401686</v>
      </c>
      <c r="I67" s="91">
        <f t="shared" si="0"/>
        <v>5272740</v>
      </c>
      <c r="J67" s="90">
        <v>5899698</v>
      </c>
      <c r="L67" s="115"/>
    </row>
    <row r="68" spans="1:12" ht="12.75" customHeight="1">
      <c r="A68" s="42">
        <v>212</v>
      </c>
      <c r="B68" s="44" t="s">
        <v>416</v>
      </c>
      <c r="C68" s="42"/>
      <c r="D68" s="42">
        <v>0</v>
      </c>
      <c r="E68" s="42">
        <v>5</v>
      </c>
      <c r="F68" s="42">
        <v>0</v>
      </c>
      <c r="G68" s="90">
        <v>0</v>
      </c>
      <c r="H68" s="90">
        <v>0</v>
      </c>
      <c r="I68" s="91">
        <f t="shared" si="0"/>
        <v>0</v>
      </c>
      <c r="J68" s="90">
        <v>0</v>
      </c>
      <c r="L68" s="115"/>
    </row>
    <row r="69" spans="1:12" ht="12.75" customHeight="1">
      <c r="A69" s="42">
        <v>22</v>
      </c>
      <c r="B69" s="44" t="s">
        <v>417</v>
      </c>
      <c r="C69" s="42"/>
      <c r="D69" s="42">
        <v>0</v>
      </c>
      <c r="E69" s="42">
        <v>5</v>
      </c>
      <c r="F69" s="42">
        <v>1</v>
      </c>
      <c r="G69" s="90">
        <v>0</v>
      </c>
      <c r="H69" s="90">
        <v>0</v>
      </c>
      <c r="I69" s="91">
        <f t="shared" si="0"/>
        <v>0</v>
      </c>
      <c r="J69" s="90">
        <v>0</v>
      </c>
      <c r="L69" s="115"/>
    </row>
    <row r="70" spans="1:12" ht="12.75" customHeight="1">
      <c r="A70" s="42">
        <v>23</v>
      </c>
      <c r="B70" s="44" t="s">
        <v>418</v>
      </c>
      <c r="C70" s="42"/>
      <c r="D70" s="42">
        <v>0</v>
      </c>
      <c r="E70" s="42">
        <v>5</v>
      </c>
      <c r="F70" s="42">
        <v>2</v>
      </c>
      <c r="G70" s="90">
        <v>15429</v>
      </c>
      <c r="H70" s="90">
        <v>0</v>
      </c>
      <c r="I70" s="91">
        <f t="shared" si="0"/>
        <v>15429</v>
      </c>
      <c r="J70" s="90">
        <v>21095</v>
      </c>
      <c r="L70" s="115"/>
    </row>
    <row r="71" spans="1:12" ht="12.75" customHeight="1">
      <c r="A71" s="42">
        <v>24</v>
      </c>
      <c r="B71" s="44" t="s">
        <v>419</v>
      </c>
      <c r="C71" s="42"/>
      <c r="D71" s="42">
        <v>0</v>
      </c>
      <c r="E71" s="42">
        <v>5</v>
      </c>
      <c r="F71" s="42">
        <v>3</v>
      </c>
      <c r="G71" s="91">
        <v>0</v>
      </c>
      <c r="H71" s="91">
        <v>0</v>
      </c>
      <c r="I71" s="91">
        <f t="shared" si="0"/>
        <v>0</v>
      </c>
      <c r="J71" s="91">
        <v>0</v>
      </c>
      <c r="L71" s="115"/>
    </row>
    <row r="72" spans="1:12" ht="12.75" customHeight="1">
      <c r="A72" s="42">
        <v>240</v>
      </c>
      <c r="B72" s="44" t="s">
        <v>420</v>
      </c>
      <c r="C72" s="42"/>
      <c r="D72" s="42">
        <v>0</v>
      </c>
      <c r="E72" s="42">
        <v>5</v>
      </c>
      <c r="F72" s="42">
        <v>4</v>
      </c>
      <c r="G72" s="90">
        <v>0</v>
      </c>
      <c r="H72" s="90">
        <v>0</v>
      </c>
      <c r="I72" s="91">
        <f t="shared" si="0"/>
        <v>0</v>
      </c>
      <c r="J72" s="90">
        <v>0</v>
      </c>
      <c r="L72" s="115"/>
    </row>
    <row r="73" spans="1:12" ht="12.75" customHeight="1">
      <c r="A73" s="42">
        <v>241</v>
      </c>
      <c r="B73" s="44" t="s">
        <v>421</v>
      </c>
      <c r="C73" s="42"/>
      <c r="D73" s="42">
        <v>0</v>
      </c>
      <c r="E73" s="42">
        <v>5</v>
      </c>
      <c r="F73" s="42">
        <v>5</v>
      </c>
      <c r="G73" s="90">
        <v>0</v>
      </c>
      <c r="H73" s="90">
        <v>0</v>
      </c>
      <c r="I73" s="91">
        <f t="shared" si="0"/>
        <v>0</v>
      </c>
      <c r="J73" s="90">
        <v>0</v>
      </c>
      <c r="L73" s="115"/>
    </row>
    <row r="74" spans="1:12" ht="12.75" customHeight="1">
      <c r="A74" s="42">
        <v>242</v>
      </c>
      <c r="B74" s="44" t="s">
        <v>422</v>
      </c>
      <c r="C74" s="42"/>
      <c r="D74" s="42">
        <v>0</v>
      </c>
      <c r="E74" s="42">
        <v>5</v>
      </c>
      <c r="F74" s="42">
        <v>6</v>
      </c>
      <c r="G74" s="90">
        <v>0</v>
      </c>
      <c r="H74" s="90">
        <v>0</v>
      </c>
      <c r="I74" s="91">
        <f t="shared" si="0"/>
        <v>0</v>
      </c>
      <c r="J74" s="90">
        <v>0</v>
      </c>
      <c r="L74" s="115"/>
    </row>
    <row r="75" spans="1:12" ht="12.75" customHeight="1">
      <c r="A75" s="42" t="s">
        <v>423</v>
      </c>
      <c r="B75" s="44" t="s">
        <v>424</v>
      </c>
      <c r="C75" s="42"/>
      <c r="D75" s="42">
        <v>0</v>
      </c>
      <c r="E75" s="42">
        <v>5</v>
      </c>
      <c r="F75" s="42">
        <v>7</v>
      </c>
      <c r="G75" s="90">
        <v>0</v>
      </c>
      <c r="H75" s="90">
        <v>0</v>
      </c>
      <c r="I75" s="91">
        <f t="shared" si="0"/>
        <v>0</v>
      </c>
      <c r="J75" s="90">
        <v>0</v>
      </c>
      <c r="L75" s="115"/>
    </row>
    <row r="76" spans="1:12" ht="12.75" customHeight="1">
      <c r="A76" s="42">
        <v>245</v>
      </c>
      <c r="B76" s="44" t="s">
        <v>425</v>
      </c>
      <c r="C76" s="42"/>
      <c r="D76" s="42">
        <v>0</v>
      </c>
      <c r="E76" s="42">
        <v>5</v>
      </c>
      <c r="F76" s="42">
        <v>8</v>
      </c>
      <c r="G76" s="90">
        <v>0</v>
      </c>
      <c r="H76" s="90">
        <v>0</v>
      </c>
      <c r="I76" s="91">
        <f t="shared" si="0"/>
        <v>0</v>
      </c>
      <c r="J76" s="90">
        <v>0</v>
      </c>
      <c r="L76" s="115"/>
    </row>
    <row r="77" spans="1:12" ht="12.75" customHeight="1">
      <c r="A77" s="42">
        <v>246</v>
      </c>
      <c r="B77" s="44" t="s">
        <v>426</v>
      </c>
      <c r="C77" s="42"/>
      <c r="D77" s="42">
        <v>0</v>
      </c>
      <c r="E77" s="42">
        <v>5</v>
      </c>
      <c r="F77" s="42">
        <v>9</v>
      </c>
      <c r="G77" s="90">
        <v>0</v>
      </c>
      <c r="H77" s="90">
        <v>0</v>
      </c>
      <c r="I77" s="91">
        <f t="shared" si="0"/>
        <v>0</v>
      </c>
      <c r="J77" s="90">
        <v>0</v>
      </c>
      <c r="L77" s="115"/>
    </row>
    <row r="78" spans="1:12" ht="12.75" customHeight="1">
      <c r="A78" s="42">
        <v>248</v>
      </c>
      <c r="B78" s="44" t="s">
        <v>427</v>
      </c>
      <c r="C78" s="42"/>
      <c r="D78" s="42">
        <v>0</v>
      </c>
      <c r="E78" s="42">
        <v>6</v>
      </c>
      <c r="F78" s="42">
        <v>0</v>
      </c>
      <c r="G78" s="90">
        <v>0</v>
      </c>
      <c r="H78" s="90">
        <v>0</v>
      </c>
      <c r="I78" s="91">
        <f t="shared" si="0"/>
        <v>0</v>
      </c>
      <c r="J78" s="90">
        <v>0</v>
      </c>
      <c r="L78" s="115"/>
    </row>
    <row r="79" spans="1:12" ht="12.75" customHeight="1">
      <c r="A79" s="42">
        <v>27</v>
      </c>
      <c r="B79" s="44" t="s">
        <v>428</v>
      </c>
      <c r="C79" s="42"/>
      <c r="D79" s="42">
        <v>0</v>
      </c>
      <c r="E79" s="42">
        <v>6</v>
      </c>
      <c r="F79" s="42">
        <v>1</v>
      </c>
      <c r="G79" s="91">
        <v>242765</v>
      </c>
      <c r="H79" s="91">
        <v>0</v>
      </c>
      <c r="I79" s="91">
        <f t="shared" si="0"/>
        <v>242765</v>
      </c>
      <c r="J79" s="91">
        <v>495390</v>
      </c>
      <c r="L79" s="115"/>
    </row>
    <row r="80" spans="1:12" ht="12.75" customHeight="1">
      <c r="A80" s="42" t="s">
        <v>429</v>
      </c>
      <c r="B80" s="44" t="s">
        <v>430</v>
      </c>
      <c r="C80" s="42"/>
      <c r="D80" s="42">
        <v>0</v>
      </c>
      <c r="E80" s="42">
        <v>6</v>
      </c>
      <c r="F80" s="42">
        <v>2</v>
      </c>
      <c r="G80" s="91">
        <v>5558</v>
      </c>
      <c r="H80" s="91">
        <v>0</v>
      </c>
      <c r="I80" s="91">
        <f t="shared" si="0"/>
        <v>5558</v>
      </c>
      <c r="J80" s="91">
        <v>25828</v>
      </c>
      <c r="L80" s="115"/>
    </row>
    <row r="81" spans="1:12" ht="12.75" customHeight="1">
      <c r="A81" s="42">
        <v>288</v>
      </c>
      <c r="B81" s="43" t="s">
        <v>431</v>
      </c>
      <c r="C81" s="42"/>
      <c r="D81" s="42">
        <v>0</v>
      </c>
      <c r="E81" s="42">
        <v>6</v>
      </c>
      <c r="F81" s="42">
        <v>3</v>
      </c>
      <c r="G81" s="90">
        <v>0</v>
      </c>
      <c r="H81" s="90">
        <v>0</v>
      </c>
      <c r="I81" s="91">
        <f t="shared" si="0"/>
        <v>0</v>
      </c>
      <c r="J81" s="90">
        <v>0</v>
      </c>
      <c r="L81" s="115"/>
    </row>
    <row r="82" spans="1:12" ht="12.75" customHeight="1">
      <c r="A82" s="42">
        <v>290</v>
      </c>
      <c r="B82" s="43" t="s">
        <v>432</v>
      </c>
      <c r="C82" s="42"/>
      <c r="D82" s="42">
        <v>0</v>
      </c>
      <c r="E82" s="42">
        <v>6</v>
      </c>
      <c r="F82" s="42">
        <v>4</v>
      </c>
      <c r="G82" s="90">
        <v>0</v>
      </c>
      <c r="H82" s="90">
        <v>0</v>
      </c>
      <c r="I82" s="91">
        <f t="shared" si="0"/>
        <v>0</v>
      </c>
      <c r="J82" s="90">
        <v>0</v>
      </c>
      <c r="L82" s="115"/>
    </row>
    <row r="83" spans="1:12" ht="12.75" customHeight="1">
      <c r="A83" s="42"/>
      <c r="B83" s="43" t="s">
        <v>78</v>
      </c>
      <c r="C83" s="42"/>
      <c r="D83" s="42">
        <v>0</v>
      </c>
      <c r="E83" s="42">
        <v>6</v>
      </c>
      <c r="F83" s="42">
        <v>5</v>
      </c>
      <c r="G83" s="91">
        <f>SUM(G19+G52+G53+G81+G82)</f>
        <v>337677775</v>
      </c>
      <c r="H83" s="91">
        <f>H19+H52+H53+H81+H82</f>
        <v>165702434</v>
      </c>
      <c r="I83" s="91">
        <f t="shared" si="0"/>
        <v>171975341</v>
      </c>
      <c r="J83" s="91">
        <v>169281293</v>
      </c>
      <c r="L83" s="115"/>
    </row>
    <row r="84" spans="1:12" ht="12.75" customHeight="1">
      <c r="A84" s="42">
        <v>88</v>
      </c>
      <c r="B84" s="44" t="s">
        <v>433</v>
      </c>
      <c r="C84" s="42"/>
      <c r="D84" s="42">
        <v>0</v>
      </c>
      <c r="E84" s="42">
        <v>6</v>
      </c>
      <c r="F84" s="42">
        <v>6</v>
      </c>
      <c r="G84" s="90"/>
      <c r="H84" s="90"/>
      <c r="I84" s="91"/>
      <c r="J84" s="90"/>
      <c r="L84" s="115"/>
    </row>
    <row r="85" spans="1:12" ht="12.75" customHeight="1">
      <c r="A85" s="42"/>
      <c r="B85" s="44" t="s">
        <v>434</v>
      </c>
      <c r="C85" s="42"/>
      <c r="D85" s="42">
        <v>0</v>
      </c>
      <c r="E85" s="42">
        <v>6</v>
      </c>
      <c r="F85" s="42">
        <v>7</v>
      </c>
      <c r="G85" s="91">
        <f>G83+G84</f>
        <v>337677775</v>
      </c>
      <c r="H85" s="91">
        <f>H83+H84</f>
        <v>165702434</v>
      </c>
      <c r="I85" s="91">
        <f>G85-H85</f>
        <v>171975341</v>
      </c>
      <c r="J85" s="91">
        <v>169281293</v>
      </c>
      <c r="L85" s="115"/>
    </row>
    <row r="86" spans="1:12" ht="12.75" customHeight="1">
      <c r="A86" s="42"/>
      <c r="B86" s="44"/>
      <c r="C86" s="42"/>
      <c r="D86" s="42"/>
      <c r="E86" s="42"/>
      <c r="F86" s="42"/>
      <c r="G86" s="90"/>
      <c r="H86" s="90"/>
      <c r="I86" s="90"/>
      <c r="J86" s="90"/>
      <c r="L86" s="115"/>
    </row>
    <row r="87" spans="1:10" ht="13.5">
      <c r="A87" s="42"/>
      <c r="B87" s="56" t="s">
        <v>154</v>
      </c>
      <c r="C87" s="42"/>
      <c r="D87" s="162"/>
      <c r="E87" s="162"/>
      <c r="F87" s="162"/>
      <c r="G87" s="211" t="s">
        <v>501</v>
      </c>
      <c r="H87" s="212"/>
      <c r="I87" s="213"/>
      <c r="J87" s="93" t="s">
        <v>502</v>
      </c>
    </row>
    <row r="88" spans="1:10" ht="13.5">
      <c r="A88" s="57">
        <v>1</v>
      </c>
      <c r="B88" s="57">
        <v>2</v>
      </c>
      <c r="C88" s="57">
        <v>3</v>
      </c>
      <c r="D88" s="201">
        <v>4</v>
      </c>
      <c r="E88" s="202"/>
      <c r="F88" s="203"/>
      <c r="G88" s="211">
        <v>5</v>
      </c>
      <c r="H88" s="214"/>
      <c r="I88" s="215"/>
      <c r="J88" s="93">
        <v>6</v>
      </c>
    </row>
    <row r="89" spans="1:12" ht="26.25">
      <c r="A89" s="42"/>
      <c r="B89" s="56" t="s">
        <v>79</v>
      </c>
      <c r="C89" s="42"/>
      <c r="D89" s="42">
        <v>1</v>
      </c>
      <c r="E89" s="42">
        <v>0</v>
      </c>
      <c r="F89" s="42">
        <v>1</v>
      </c>
      <c r="G89" s="183">
        <f>G90-G97+G98+G99+G102+G103-G104+G105-G110-G115</f>
        <v>136805777</v>
      </c>
      <c r="H89" s="184"/>
      <c r="I89" s="185"/>
      <c r="J89" s="95">
        <v>137167632</v>
      </c>
      <c r="L89" s="115"/>
    </row>
    <row r="90" spans="1:10" ht="13.5">
      <c r="A90" s="42">
        <v>30</v>
      </c>
      <c r="B90" s="56" t="s">
        <v>80</v>
      </c>
      <c r="C90" s="42"/>
      <c r="D90" s="42">
        <v>1</v>
      </c>
      <c r="E90" s="42">
        <v>0</v>
      </c>
      <c r="F90" s="42">
        <v>2</v>
      </c>
      <c r="G90" s="183">
        <v>82061300</v>
      </c>
      <c r="H90" s="184"/>
      <c r="I90" s="185"/>
      <c r="J90" s="95">
        <v>82061300</v>
      </c>
    </row>
    <row r="91" spans="1:10" ht="12.75">
      <c r="A91" s="42">
        <v>300</v>
      </c>
      <c r="B91" s="5" t="s">
        <v>435</v>
      </c>
      <c r="C91" s="42"/>
      <c r="D91" s="42">
        <v>1</v>
      </c>
      <c r="E91" s="42">
        <v>0</v>
      </c>
      <c r="F91" s="42">
        <v>3</v>
      </c>
      <c r="G91" s="186">
        <v>82061300</v>
      </c>
      <c r="H91" s="187"/>
      <c r="I91" s="188"/>
      <c r="J91" s="94">
        <v>82061300</v>
      </c>
    </row>
    <row r="92" spans="1:10" ht="25.5">
      <c r="A92" s="42">
        <v>302</v>
      </c>
      <c r="B92" s="5" t="s">
        <v>436</v>
      </c>
      <c r="C92" s="42"/>
      <c r="D92" s="42">
        <v>1</v>
      </c>
      <c r="E92" s="42">
        <v>0</v>
      </c>
      <c r="F92" s="42">
        <v>4</v>
      </c>
      <c r="G92" s="186">
        <v>0</v>
      </c>
      <c r="H92" s="187"/>
      <c r="I92" s="188"/>
      <c r="J92" s="94">
        <v>0</v>
      </c>
    </row>
    <row r="93" spans="1:10" ht="12.75">
      <c r="A93" s="42">
        <v>303</v>
      </c>
      <c r="B93" s="5" t="s">
        <v>437</v>
      </c>
      <c r="C93" s="42"/>
      <c r="D93" s="42">
        <v>1</v>
      </c>
      <c r="E93" s="42">
        <v>0</v>
      </c>
      <c r="F93" s="42">
        <v>5</v>
      </c>
      <c r="G93" s="186">
        <v>0</v>
      </c>
      <c r="H93" s="187"/>
      <c r="I93" s="188"/>
      <c r="J93" s="94">
        <v>0</v>
      </c>
    </row>
    <row r="94" spans="1:10" ht="12.75">
      <c r="A94" s="42">
        <v>304</v>
      </c>
      <c r="B94" s="5" t="s">
        <v>438</v>
      </c>
      <c r="C94" s="42"/>
      <c r="D94" s="42">
        <v>1</v>
      </c>
      <c r="E94" s="42">
        <v>0</v>
      </c>
      <c r="F94" s="42">
        <v>6</v>
      </c>
      <c r="G94" s="186">
        <v>0</v>
      </c>
      <c r="H94" s="187"/>
      <c r="I94" s="188"/>
      <c r="J94" s="94">
        <v>0</v>
      </c>
    </row>
    <row r="95" spans="1:10" ht="12.75">
      <c r="A95" s="42">
        <v>305</v>
      </c>
      <c r="B95" s="5" t="s">
        <v>439</v>
      </c>
      <c r="C95" s="42"/>
      <c r="D95" s="42">
        <v>1</v>
      </c>
      <c r="E95" s="42">
        <v>0</v>
      </c>
      <c r="F95" s="42">
        <v>7</v>
      </c>
      <c r="G95" s="186">
        <v>0</v>
      </c>
      <c r="H95" s="187"/>
      <c r="I95" s="188"/>
      <c r="J95" s="94">
        <v>0</v>
      </c>
    </row>
    <row r="96" spans="1:10" ht="12.75">
      <c r="A96" s="42">
        <v>309</v>
      </c>
      <c r="B96" s="5" t="s">
        <v>440</v>
      </c>
      <c r="C96" s="42"/>
      <c r="D96" s="42">
        <v>1</v>
      </c>
      <c r="E96" s="42">
        <v>0</v>
      </c>
      <c r="F96" s="42">
        <v>8</v>
      </c>
      <c r="G96" s="186">
        <v>0</v>
      </c>
      <c r="H96" s="187"/>
      <c r="I96" s="188"/>
      <c r="J96" s="94">
        <v>0</v>
      </c>
    </row>
    <row r="97" spans="1:10" ht="13.5">
      <c r="A97" s="42">
        <v>31</v>
      </c>
      <c r="B97" s="56" t="s">
        <v>441</v>
      </c>
      <c r="C97" s="42"/>
      <c r="D97" s="42">
        <v>1</v>
      </c>
      <c r="E97" s="42">
        <v>0</v>
      </c>
      <c r="F97" s="42">
        <v>9</v>
      </c>
      <c r="G97" s="183">
        <v>0</v>
      </c>
      <c r="H97" s="184"/>
      <c r="I97" s="185"/>
      <c r="J97" s="95">
        <v>0</v>
      </c>
    </row>
    <row r="98" spans="1:10" ht="13.5">
      <c r="A98" s="42">
        <v>320</v>
      </c>
      <c r="B98" s="56" t="s">
        <v>442</v>
      </c>
      <c r="C98" s="42"/>
      <c r="D98" s="42">
        <v>1</v>
      </c>
      <c r="E98" s="42">
        <v>1</v>
      </c>
      <c r="F98" s="42">
        <v>0</v>
      </c>
      <c r="G98" s="183">
        <v>3207017</v>
      </c>
      <c r="H98" s="184"/>
      <c r="I98" s="185"/>
      <c r="J98" s="95">
        <v>3207017</v>
      </c>
    </row>
    <row r="99" spans="1:10" ht="13.5">
      <c r="A99" s="42"/>
      <c r="B99" s="56" t="s">
        <v>81</v>
      </c>
      <c r="C99" s="42"/>
      <c r="D99" s="42">
        <v>1</v>
      </c>
      <c r="E99" s="42">
        <v>1</v>
      </c>
      <c r="F99" s="42">
        <v>1</v>
      </c>
      <c r="G99" s="183">
        <v>20515325</v>
      </c>
      <c r="H99" s="184"/>
      <c r="I99" s="185"/>
      <c r="J99" s="95">
        <v>20515325</v>
      </c>
    </row>
    <row r="100" spans="1:10" ht="12.75">
      <c r="A100" s="42">
        <v>321</v>
      </c>
      <c r="B100" s="5" t="s">
        <v>443</v>
      </c>
      <c r="C100" s="42"/>
      <c r="D100" s="42">
        <v>1</v>
      </c>
      <c r="E100" s="42">
        <v>1</v>
      </c>
      <c r="F100" s="42">
        <v>2</v>
      </c>
      <c r="G100" s="186">
        <v>20515325</v>
      </c>
      <c r="H100" s="187"/>
      <c r="I100" s="188"/>
      <c r="J100" s="94">
        <v>20515325</v>
      </c>
    </row>
    <row r="101" spans="1:10" ht="12.75">
      <c r="A101" s="42">
        <v>322</v>
      </c>
      <c r="B101" s="5" t="s">
        <v>444</v>
      </c>
      <c r="C101" s="42"/>
      <c r="D101" s="42">
        <v>1</v>
      </c>
      <c r="E101" s="42">
        <v>1</v>
      </c>
      <c r="F101" s="42">
        <v>3</v>
      </c>
      <c r="G101" s="186">
        <v>0</v>
      </c>
      <c r="H101" s="187"/>
      <c r="I101" s="188"/>
      <c r="J101" s="94">
        <v>0</v>
      </c>
    </row>
    <row r="102" spans="1:10" ht="13.5">
      <c r="A102" s="42" t="s">
        <v>445</v>
      </c>
      <c r="B102" s="56" t="s">
        <v>446</v>
      </c>
      <c r="C102" s="42"/>
      <c r="D102" s="42">
        <v>1</v>
      </c>
      <c r="E102" s="42">
        <v>1</v>
      </c>
      <c r="F102" s="42">
        <v>4</v>
      </c>
      <c r="G102" s="186">
        <v>0</v>
      </c>
      <c r="H102" s="187"/>
      <c r="I102" s="188"/>
      <c r="J102" s="94">
        <v>0</v>
      </c>
    </row>
    <row r="103" spans="1:10" ht="13.5">
      <c r="A103" s="42" t="s">
        <v>445</v>
      </c>
      <c r="B103" s="56" t="s">
        <v>447</v>
      </c>
      <c r="C103" s="42"/>
      <c r="D103" s="42">
        <v>1</v>
      </c>
      <c r="E103" s="42">
        <v>1</v>
      </c>
      <c r="F103" s="42">
        <v>5</v>
      </c>
      <c r="G103" s="186">
        <v>0</v>
      </c>
      <c r="H103" s="187"/>
      <c r="I103" s="188"/>
      <c r="J103" s="94">
        <v>0</v>
      </c>
    </row>
    <row r="104" spans="1:10" ht="13.5">
      <c r="A104" s="42" t="s">
        <v>445</v>
      </c>
      <c r="B104" s="56" t="s">
        <v>448</v>
      </c>
      <c r="C104" s="42"/>
      <c r="D104" s="42">
        <v>1</v>
      </c>
      <c r="E104" s="42">
        <v>1</v>
      </c>
      <c r="F104" s="42">
        <v>6</v>
      </c>
      <c r="G104" s="186">
        <v>0</v>
      </c>
      <c r="H104" s="187"/>
      <c r="I104" s="188"/>
      <c r="J104" s="94">
        <v>0</v>
      </c>
    </row>
    <row r="105" spans="1:10" ht="13.5">
      <c r="A105" s="42">
        <v>34</v>
      </c>
      <c r="B105" s="56" t="s">
        <v>82</v>
      </c>
      <c r="C105" s="42"/>
      <c r="D105" s="42">
        <v>1</v>
      </c>
      <c r="E105" s="42">
        <v>1</v>
      </c>
      <c r="F105" s="42">
        <v>7</v>
      </c>
      <c r="G105" s="183">
        <v>31022135</v>
      </c>
      <c r="H105" s="184"/>
      <c r="I105" s="185"/>
      <c r="J105" s="95">
        <v>31383990</v>
      </c>
    </row>
    <row r="106" spans="1:12" ht="12.75">
      <c r="A106" s="42">
        <v>340</v>
      </c>
      <c r="B106" s="5" t="s">
        <v>449</v>
      </c>
      <c r="C106" s="42"/>
      <c r="D106" s="42">
        <v>1</v>
      </c>
      <c r="E106" s="42">
        <v>1</v>
      </c>
      <c r="F106" s="42">
        <v>8</v>
      </c>
      <c r="G106" s="186">
        <v>18671095</v>
      </c>
      <c r="H106" s="187"/>
      <c r="I106" s="188"/>
      <c r="J106" s="94">
        <v>18639791</v>
      </c>
      <c r="L106" s="120"/>
    </row>
    <row r="107" spans="1:12" ht="12.75">
      <c r="A107" s="42">
        <v>341</v>
      </c>
      <c r="B107" s="5" t="s">
        <v>450</v>
      </c>
      <c r="C107" s="42"/>
      <c r="D107" s="42">
        <v>1</v>
      </c>
      <c r="E107" s="42">
        <v>1</v>
      </c>
      <c r="F107" s="42">
        <v>9</v>
      </c>
      <c r="G107" s="186">
        <v>12351040</v>
      </c>
      <c r="H107" s="187"/>
      <c r="I107" s="188"/>
      <c r="J107" s="94">
        <v>12744199</v>
      </c>
      <c r="L107" s="121"/>
    </row>
    <row r="108" spans="1:12" ht="12.75">
      <c r="A108" s="42">
        <v>342</v>
      </c>
      <c r="B108" s="5" t="s">
        <v>451</v>
      </c>
      <c r="C108" s="42"/>
      <c r="D108" s="42">
        <v>1</v>
      </c>
      <c r="E108" s="42">
        <v>2</v>
      </c>
      <c r="F108" s="42">
        <v>0</v>
      </c>
      <c r="G108" s="186">
        <v>0</v>
      </c>
      <c r="H108" s="187"/>
      <c r="I108" s="188"/>
      <c r="J108" s="94">
        <v>0</v>
      </c>
      <c r="L108" s="115"/>
    </row>
    <row r="109" spans="1:10" ht="12.75">
      <c r="A109" s="42">
        <v>343</v>
      </c>
      <c r="B109" s="5" t="s">
        <v>452</v>
      </c>
      <c r="C109" s="42"/>
      <c r="D109" s="42">
        <v>1</v>
      </c>
      <c r="E109" s="42">
        <v>2</v>
      </c>
      <c r="F109" s="42">
        <v>1</v>
      </c>
      <c r="G109" s="186">
        <v>0</v>
      </c>
      <c r="H109" s="187"/>
      <c r="I109" s="188"/>
      <c r="J109" s="94">
        <v>0</v>
      </c>
    </row>
    <row r="110" spans="1:10" ht="13.5">
      <c r="A110" s="42">
        <v>35</v>
      </c>
      <c r="B110" s="56" t="s">
        <v>83</v>
      </c>
      <c r="C110" s="42"/>
      <c r="D110" s="42">
        <v>1</v>
      </c>
      <c r="E110" s="42">
        <v>2</v>
      </c>
      <c r="F110" s="42">
        <v>2</v>
      </c>
      <c r="G110" s="183">
        <v>0</v>
      </c>
      <c r="H110" s="184"/>
      <c r="I110" s="185"/>
      <c r="J110" s="95">
        <v>0</v>
      </c>
    </row>
    <row r="111" spans="1:10" ht="12.75">
      <c r="A111" s="42">
        <v>350</v>
      </c>
      <c r="B111" s="5" t="s">
        <v>453</v>
      </c>
      <c r="C111" s="42"/>
      <c r="D111" s="42">
        <v>1</v>
      </c>
      <c r="E111" s="42">
        <v>2</v>
      </c>
      <c r="F111" s="42">
        <v>3</v>
      </c>
      <c r="G111" s="186">
        <v>0</v>
      </c>
      <c r="H111" s="187"/>
      <c r="I111" s="188"/>
      <c r="J111" s="94">
        <v>0</v>
      </c>
    </row>
    <row r="112" spans="1:10" ht="12.75">
      <c r="A112" s="42">
        <v>351</v>
      </c>
      <c r="B112" s="5" t="s">
        <v>454</v>
      </c>
      <c r="C112" s="42"/>
      <c r="D112" s="42">
        <v>1</v>
      </c>
      <c r="E112" s="42">
        <v>2</v>
      </c>
      <c r="F112" s="42">
        <v>4</v>
      </c>
      <c r="G112" s="186">
        <v>0</v>
      </c>
      <c r="H112" s="187"/>
      <c r="I112" s="188"/>
      <c r="J112" s="94">
        <v>0</v>
      </c>
    </row>
    <row r="113" spans="1:10" ht="12.75">
      <c r="A113" s="42">
        <v>352</v>
      </c>
      <c r="B113" s="5" t="s">
        <v>455</v>
      </c>
      <c r="C113" s="42"/>
      <c r="D113" s="42">
        <v>1</v>
      </c>
      <c r="E113" s="42">
        <v>2</v>
      </c>
      <c r="F113" s="42">
        <v>5</v>
      </c>
      <c r="G113" s="186">
        <v>0</v>
      </c>
      <c r="H113" s="187"/>
      <c r="I113" s="188"/>
      <c r="J113" s="94">
        <v>0</v>
      </c>
    </row>
    <row r="114" spans="1:10" ht="12.75">
      <c r="A114" s="42">
        <v>353</v>
      </c>
      <c r="B114" s="5" t="s">
        <v>456</v>
      </c>
      <c r="C114" s="42"/>
      <c r="D114" s="42">
        <v>1</v>
      </c>
      <c r="E114" s="42">
        <v>2</v>
      </c>
      <c r="F114" s="42">
        <v>6</v>
      </c>
      <c r="G114" s="186">
        <v>0</v>
      </c>
      <c r="H114" s="187"/>
      <c r="I114" s="188"/>
      <c r="J114" s="94">
        <v>0</v>
      </c>
    </row>
    <row r="115" spans="1:10" ht="13.5">
      <c r="A115" s="42">
        <v>360</v>
      </c>
      <c r="B115" s="56" t="s">
        <v>457</v>
      </c>
      <c r="C115" s="42"/>
      <c r="D115" s="42">
        <v>1</v>
      </c>
      <c r="E115" s="42">
        <v>2</v>
      </c>
      <c r="F115" s="42">
        <v>7</v>
      </c>
      <c r="G115" s="186">
        <v>0</v>
      </c>
      <c r="H115" s="187"/>
      <c r="I115" s="188"/>
      <c r="J115" s="94">
        <v>0</v>
      </c>
    </row>
    <row r="116" spans="1:10" ht="13.5">
      <c r="A116" s="42" t="s">
        <v>458</v>
      </c>
      <c r="B116" s="56" t="s">
        <v>84</v>
      </c>
      <c r="C116" s="42"/>
      <c r="D116" s="42">
        <v>1</v>
      </c>
      <c r="E116" s="42">
        <v>2</v>
      </c>
      <c r="F116" s="42">
        <v>8</v>
      </c>
      <c r="G116" s="183">
        <v>348536</v>
      </c>
      <c r="H116" s="184"/>
      <c r="I116" s="185"/>
      <c r="J116" s="95">
        <v>1194295</v>
      </c>
    </row>
    <row r="117" spans="1:12" ht="12.75">
      <c r="A117" s="42" t="s">
        <v>458</v>
      </c>
      <c r="B117" s="5" t="s">
        <v>459</v>
      </c>
      <c r="C117" s="42"/>
      <c r="D117" s="42">
        <v>1</v>
      </c>
      <c r="E117" s="42">
        <v>2</v>
      </c>
      <c r="F117" s="42">
        <v>9</v>
      </c>
      <c r="G117" s="186">
        <v>348536</v>
      </c>
      <c r="H117" s="187"/>
      <c r="I117" s="188"/>
      <c r="J117" s="94">
        <v>1194295</v>
      </c>
      <c r="L117" s="120"/>
    </row>
    <row r="118" spans="1:10" ht="12.75">
      <c r="A118" s="42" t="s">
        <v>458</v>
      </c>
      <c r="B118" s="5" t="s">
        <v>460</v>
      </c>
      <c r="C118" s="42"/>
      <c r="D118" s="42">
        <v>1</v>
      </c>
      <c r="E118" s="42">
        <v>3</v>
      </c>
      <c r="F118" s="42">
        <v>0</v>
      </c>
      <c r="G118" s="186">
        <v>0</v>
      </c>
      <c r="H118" s="187"/>
      <c r="I118" s="188"/>
      <c r="J118" s="94">
        <v>0</v>
      </c>
    </row>
    <row r="119" spans="1:10" ht="13.5">
      <c r="A119" s="42"/>
      <c r="B119" s="56" t="s">
        <v>85</v>
      </c>
      <c r="C119" s="42"/>
      <c r="D119" s="42">
        <v>1</v>
      </c>
      <c r="E119" s="42">
        <v>3</v>
      </c>
      <c r="F119" s="42">
        <v>1</v>
      </c>
      <c r="G119" s="183">
        <v>15646636</v>
      </c>
      <c r="H119" s="184"/>
      <c r="I119" s="185"/>
      <c r="J119" s="95">
        <v>15646636</v>
      </c>
    </row>
    <row r="120" spans="1:10" ht="12.75">
      <c r="A120" s="42">
        <v>410</v>
      </c>
      <c r="B120" s="5" t="s">
        <v>461</v>
      </c>
      <c r="C120" s="42"/>
      <c r="D120" s="42">
        <v>1</v>
      </c>
      <c r="E120" s="42">
        <v>3</v>
      </c>
      <c r="F120" s="42">
        <v>2</v>
      </c>
      <c r="G120" s="186">
        <v>0</v>
      </c>
      <c r="H120" s="187"/>
      <c r="I120" s="188"/>
      <c r="J120" s="94">
        <v>0</v>
      </c>
    </row>
    <row r="121" spans="1:10" ht="12.75">
      <c r="A121" s="42">
        <v>411</v>
      </c>
      <c r="B121" s="5" t="s">
        <v>462</v>
      </c>
      <c r="C121" s="42"/>
      <c r="D121" s="42">
        <v>1</v>
      </c>
      <c r="E121" s="42">
        <v>3</v>
      </c>
      <c r="F121" s="42">
        <v>3</v>
      </c>
      <c r="G121" s="186">
        <v>0</v>
      </c>
      <c r="H121" s="187"/>
      <c r="I121" s="188"/>
      <c r="J121" s="94">
        <v>0</v>
      </c>
    </row>
    <row r="122" spans="1:10" ht="12.75">
      <c r="A122" s="42">
        <v>412</v>
      </c>
      <c r="B122" s="5" t="s">
        <v>463</v>
      </c>
      <c r="C122" s="42"/>
      <c r="D122" s="42">
        <v>1</v>
      </c>
      <c r="E122" s="42">
        <v>3</v>
      </c>
      <c r="F122" s="42">
        <v>4</v>
      </c>
      <c r="G122" s="186">
        <v>0</v>
      </c>
      <c r="H122" s="187"/>
      <c r="I122" s="188"/>
      <c r="J122" s="94">
        <v>0</v>
      </c>
    </row>
    <row r="123" spans="1:12" ht="12.75">
      <c r="A123" s="42" t="s">
        <v>464</v>
      </c>
      <c r="B123" s="5" t="s">
        <v>465</v>
      </c>
      <c r="C123" s="42"/>
      <c r="D123" s="42">
        <v>1</v>
      </c>
      <c r="E123" s="42">
        <v>3</v>
      </c>
      <c r="F123" s="42">
        <v>5</v>
      </c>
      <c r="G123" s="208">
        <v>15646636</v>
      </c>
      <c r="H123" s="209"/>
      <c r="I123" s="210"/>
      <c r="J123" s="94">
        <v>15646636</v>
      </c>
      <c r="L123" s="121"/>
    </row>
    <row r="124" spans="1:10" ht="12.75">
      <c r="A124" s="42" t="s">
        <v>466</v>
      </c>
      <c r="B124" s="5" t="s">
        <v>467</v>
      </c>
      <c r="C124" s="42"/>
      <c r="D124" s="42">
        <v>1</v>
      </c>
      <c r="E124" s="42">
        <v>3</v>
      </c>
      <c r="F124" s="42">
        <v>6</v>
      </c>
      <c r="G124" s="186">
        <v>0</v>
      </c>
      <c r="H124" s="187"/>
      <c r="I124" s="188"/>
      <c r="J124" s="94">
        <v>0</v>
      </c>
    </row>
    <row r="125" spans="1:10" ht="25.5">
      <c r="A125" s="42">
        <v>417</v>
      </c>
      <c r="B125" s="5" t="s">
        <v>468</v>
      </c>
      <c r="C125" s="42"/>
      <c r="D125" s="42">
        <v>1</v>
      </c>
      <c r="E125" s="42">
        <v>3</v>
      </c>
      <c r="F125" s="42">
        <v>7</v>
      </c>
      <c r="G125" s="186">
        <v>0</v>
      </c>
      <c r="H125" s="187"/>
      <c r="I125" s="188"/>
      <c r="J125" s="94">
        <v>0</v>
      </c>
    </row>
    <row r="126" spans="1:10" ht="12.75">
      <c r="A126" s="42">
        <v>419</v>
      </c>
      <c r="B126" s="5" t="s">
        <v>469</v>
      </c>
      <c r="C126" s="42"/>
      <c r="D126" s="42">
        <v>1</v>
      </c>
      <c r="E126" s="42">
        <v>3</v>
      </c>
      <c r="F126" s="42">
        <v>8</v>
      </c>
      <c r="G126" s="186">
        <v>0</v>
      </c>
      <c r="H126" s="187"/>
      <c r="I126" s="188"/>
      <c r="J126" s="94">
        <v>0</v>
      </c>
    </row>
    <row r="127" spans="1:10" ht="13.5">
      <c r="A127" s="42">
        <v>408</v>
      </c>
      <c r="B127" s="56" t="s">
        <v>470</v>
      </c>
      <c r="C127" s="42"/>
      <c r="D127" s="42">
        <v>1</v>
      </c>
      <c r="E127" s="42">
        <v>3</v>
      </c>
      <c r="F127" s="42">
        <v>9</v>
      </c>
      <c r="G127" s="183">
        <v>0</v>
      </c>
      <c r="H127" s="184"/>
      <c r="I127" s="185"/>
      <c r="J127" s="95">
        <v>0</v>
      </c>
    </row>
    <row r="128" spans="1:10" ht="26.25">
      <c r="A128" s="42"/>
      <c r="B128" s="56" t="s">
        <v>86</v>
      </c>
      <c r="C128" s="42"/>
      <c r="D128" s="42">
        <v>1</v>
      </c>
      <c r="E128" s="42">
        <v>4</v>
      </c>
      <c r="F128" s="42">
        <v>0</v>
      </c>
      <c r="G128" s="183">
        <f>G129+G137+G143+G144+G148+G149+G150+G151</f>
        <v>18563591</v>
      </c>
      <c r="H128" s="184"/>
      <c r="I128" s="185"/>
      <c r="J128" s="95">
        <v>14847988</v>
      </c>
    </row>
    <row r="129" spans="1:10" ht="13.5">
      <c r="A129" s="42">
        <v>42</v>
      </c>
      <c r="B129" s="56" t="s">
        <v>87</v>
      </c>
      <c r="C129" s="42"/>
      <c r="D129" s="42">
        <v>1</v>
      </c>
      <c r="E129" s="42">
        <v>4</v>
      </c>
      <c r="F129" s="42">
        <v>1</v>
      </c>
      <c r="G129" s="183">
        <f>SUM(G130:I136)</f>
        <v>3914523</v>
      </c>
      <c r="H129" s="184"/>
      <c r="I129" s="185"/>
      <c r="J129" s="95">
        <v>4892438</v>
      </c>
    </row>
    <row r="130" spans="1:10" ht="12.75">
      <c r="A130" s="42">
        <v>420</v>
      </c>
      <c r="B130" s="5" t="s">
        <v>471</v>
      </c>
      <c r="C130" s="42"/>
      <c r="D130" s="42">
        <v>1</v>
      </c>
      <c r="E130" s="42">
        <v>4</v>
      </c>
      <c r="F130" s="42">
        <v>2</v>
      </c>
      <c r="G130" s="186">
        <v>0</v>
      </c>
      <c r="H130" s="187"/>
      <c r="I130" s="188"/>
      <c r="J130" s="94">
        <v>0</v>
      </c>
    </row>
    <row r="131" spans="1:10" ht="12.75">
      <c r="A131" s="42">
        <v>421</v>
      </c>
      <c r="B131" s="5" t="s">
        <v>472</v>
      </c>
      <c r="C131" s="42"/>
      <c r="D131" s="42">
        <v>1</v>
      </c>
      <c r="E131" s="42">
        <v>4</v>
      </c>
      <c r="F131" s="42">
        <v>3</v>
      </c>
      <c r="G131" s="186">
        <v>0</v>
      </c>
      <c r="H131" s="187"/>
      <c r="I131" s="188"/>
      <c r="J131" s="94">
        <v>0</v>
      </c>
    </row>
    <row r="132" spans="1:13" ht="12.75">
      <c r="A132" s="42">
        <v>422</v>
      </c>
      <c r="B132" s="5" t="s">
        <v>473</v>
      </c>
      <c r="C132" s="42"/>
      <c r="D132" s="42">
        <v>1</v>
      </c>
      <c r="E132" s="42">
        <v>4</v>
      </c>
      <c r="F132" s="42">
        <v>4</v>
      </c>
      <c r="G132" s="186">
        <v>0</v>
      </c>
      <c r="H132" s="187"/>
      <c r="I132" s="188"/>
      <c r="J132" s="94">
        <v>0</v>
      </c>
      <c r="M132" s="121"/>
    </row>
    <row r="133" spans="1:10" ht="12.75">
      <c r="A133" s="42">
        <v>423</v>
      </c>
      <c r="B133" s="5" t="s">
        <v>474</v>
      </c>
      <c r="C133" s="42"/>
      <c r="D133" s="42">
        <v>1</v>
      </c>
      <c r="E133" s="42">
        <v>4</v>
      </c>
      <c r="F133" s="42">
        <v>5</v>
      </c>
      <c r="G133" s="186">
        <v>0</v>
      </c>
      <c r="H133" s="187"/>
      <c r="I133" s="188"/>
      <c r="J133" s="94">
        <v>0</v>
      </c>
    </row>
    <row r="134" spans="1:10" ht="12.75">
      <c r="A134" s="42" t="s">
        <v>475</v>
      </c>
      <c r="B134" s="5" t="s">
        <v>476</v>
      </c>
      <c r="C134" s="42"/>
      <c r="D134" s="42">
        <v>1</v>
      </c>
      <c r="E134" s="42">
        <v>4</v>
      </c>
      <c r="F134" s="42">
        <v>6</v>
      </c>
      <c r="G134" s="186">
        <v>3911659</v>
      </c>
      <c r="H134" s="187"/>
      <c r="I134" s="188"/>
      <c r="J134" s="94">
        <v>4889574</v>
      </c>
    </row>
    <row r="135" spans="1:10" ht="25.5">
      <c r="A135" s="42">
        <v>427</v>
      </c>
      <c r="B135" s="5" t="s">
        <v>477</v>
      </c>
      <c r="C135" s="42"/>
      <c r="D135" s="42">
        <v>1</v>
      </c>
      <c r="E135" s="42">
        <v>4</v>
      </c>
      <c r="F135" s="42">
        <v>7</v>
      </c>
      <c r="G135" s="186">
        <v>0</v>
      </c>
      <c r="H135" s="187"/>
      <c r="I135" s="188"/>
      <c r="J135" s="94">
        <v>0</v>
      </c>
    </row>
    <row r="136" spans="1:13" ht="12.75">
      <c r="A136" s="42">
        <v>429</v>
      </c>
      <c r="B136" s="5" t="s">
        <v>478</v>
      </c>
      <c r="C136" s="42"/>
      <c r="D136" s="42">
        <v>1</v>
      </c>
      <c r="E136" s="42">
        <v>4</v>
      </c>
      <c r="F136" s="42">
        <v>8</v>
      </c>
      <c r="G136" s="186">
        <v>2864</v>
      </c>
      <c r="H136" s="187"/>
      <c r="I136" s="188"/>
      <c r="J136" s="94">
        <v>2864</v>
      </c>
      <c r="M136" s="121"/>
    </row>
    <row r="137" spans="1:10" ht="13.5">
      <c r="A137" s="42">
        <v>43</v>
      </c>
      <c r="B137" s="56" t="s">
        <v>88</v>
      </c>
      <c r="C137" s="42"/>
      <c r="D137" s="42">
        <v>1</v>
      </c>
      <c r="E137" s="42">
        <v>4</v>
      </c>
      <c r="F137" s="42">
        <v>9</v>
      </c>
      <c r="G137" s="183">
        <f>SUM(G138:I142)</f>
        <v>8780905</v>
      </c>
      <c r="H137" s="184"/>
      <c r="I137" s="185"/>
      <c r="J137" s="95">
        <v>7410828</v>
      </c>
    </row>
    <row r="138" spans="1:12" ht="12.75">
      <c r="A138" s="42">
        <v>430</v>
      </c>
      <c r="B138" s="5" t="s">
        <v>479</v>
      </c>
      <c r="C138" s="42"/>
      <c r="D138" s="42">
        <v>1</v>
      </c>
      <c r="E138" s="42">
        <v>5</v>
      </c>
      <c r="F138" s="42">
        <v>0</v>
      </c>
      <c r="G138" s="186">
        <v>1150852</v>
      </c>
      <c r="H138" s="187"/>
      <c r="I138" s="188"/>
      <c r="J138" s="94">
        <v>216147</v>
      </c>
      <c r="L138" s="121"/>
    </row>
    <row r="139" spans="1:12" ht="12.75">
      <c r="A139" s="42">
        <v>431</v>
      </c>
      <c r="B139" s="5" t="s">
        <v>480</v>
      </c>
      <c r="C139" s="42"/>
      <c r="D139" s="42">
        <v>1</v>
      </c>
      <c r="E139" s="42">
        <v>5</v>
      </c>
      <c r="F139" s="42">
        <v>1</v>
      </c>
      <c r="G139" s="186">
        <v>1972696</v>
      </c>
      <c r="H139" s="187"/>
      <c r="I139" s="188"/>
      <c r="J139" s="94">
        <v>1221682</v>
      </c>
      <c r="L139" s="121"/>
    </row>
    <row r="140" spans="1:12" ht="12.75">
      <c r="A140" s="42">
        <v>432</v>
      </c>
      <c r="B140" s="5" t="s">
        <v>481</v>
      </c>
      <c r="C140" s="42"/>
      <c r="D140" s="42">
        <v>1</v>
      </c>
      <c r="E140" s="42">
        <v>5</v>
      </c>
      <c r="F140" s="42">
        <v>2</v>
      </c>
      <c r="G140" s="186">
        <v>5657357</v>
      </c>
      <c r="H140" s="187"/>
      <c r="I140" s="188"/>
      <c r="J140" s="94">
        <v>5972999</v>
      </c>
      <c r="L140" s="121"/>
    </row>
    <row r="141" spans="1:10" ht="12.75">
      <c r="A141" s="42">
        <v>433</v>
      </c>
      <c r="B141" s="5" t="s">
        <v>482</v>
      </c>
      <c r="C141" s="42"/>
      <c r="D141" s="42">
        <v>1</v>
      </c>
      <c r="E141" s="42">
        <v>5</v>
      </c>
      <c r="F141" s="42">
        <v>3</v>
      </c>
      <c r="G141" s="186">
        <v>0</v>
      </c>
      <c r="H141" s="187"/>
      <c r="I141" s="188"/>
      <c r="J141" s="94">
        <v>0</v>
      </c>
    </row>
    <row r="142" spans="1:10" ht="12.75">
      <c r="A142" s="42">
        <v>439</v>
      </c>
      <c r="B142" s="5" t="s">
        <v>483</v>
      </c>
      <c r="C142" s="42"/>
      <c r="D142" s="42">
        <v>1</v>
      </c>
      <c r="E142" s="42">
        <v>5</v>
      </c>
      <c r="F142" s="42">
        <v>4</v>
      </c>
      <c r="G142" s="186">
        <v>0</v>
      </c>
      <c r="H142" s="187"/>
      <c r="I142" s="188"/>
      <c r="J142" s="94">
        <v>0</v>
      </c>
    </row>
    <row r="143" spans="1:10" ht="13.5">
      <c r="A143" s="42">
        <v>44</v>
      </c>
      <c r="B143" s="56" t="s">
        <v>484</v>
      </c>
      <c r="C143" s="42"/>
      <c r="D143" s="42">
        <v>1</v>
      </c>
      <c r="E143" s="42">
        <v>5</v>
      </c>
      <c r="F143" s="42">
        <v>5</v>
      </c>
      <c r="G143" s="183">
        <v>0</v>
      </c>
      <c r="H143" s="184"/>
      <c r="I143" s="185"/>
      <c r="J143" s="95">
        <v>0</v>
      </c>
    </row>
    <row r="144" spans="1:10" ht="27">
      <c r="A144" s="42">
        <v>45</v>
      </c>
      <c r="B144" s="56" t="s">
        <v>89</v>
      </c>
      <c r="C144" s="42"/>
      <c r="D144" s="42">
        <v>1</v>
      </c>
      <c r="E144" s="42">
        <v>5</v>
      </c>
      <c r="F144" s="42">
        <v>6</v>
      </c>
      <c r="G144" s="183">
        <f>SUM(G145:I147)</f>
        <v>579558</v>
      </c>
      <c r="H144" s="184"/>
      <c r="I144" s="185"/>
      <c r="J144" s="95">
        <v>523548</v>
      </c>
    </row>
    <row r="145" spans="1:12" ht="12.75">
      <c r="A145" s="42" t="s">
        <v>485</v>
      </c>
      <c r="B145" s="5" t="s">
        <v>486</v>
      </c>
      <c r="C145" s="42"/>
      <c r="D145" s="42">
        <v>1</v>
      </c>
      <c r="E145" s="42">
        <v>5</v>
      </c>
      <c r="F145" s="42">
        <v>7</v>
      </c>
      <c r="G145" s="186">
        <v>544946</v>
      </c>
      <c r="H145" s="187"/>
      <c r="I145" s="188"/>
      <c r="J145" s="94">
        <v>494622</v>
      </c>
      <c r="L145" s="121"/>
    </row>
    <row r="146" spans="1:10" ht="25.5">
      <c r="A146" s="42" t="s">
        <v>487</v>
      </c>
      <c r="B146" s="5" t="s">
        <v>488</v>
      </c>
      <c r="C146" s="42"/>
      <c r="D146" s="42">
        <v>1</v>
      </c>
      <c r="E146" s="42">
        <v>5</v>
      </c>
      <c r="F146" s="42">
        <v>8</v>
      </c>
      <c r="G146" s="186">
        <v>2616</v>
      </c>
      <c r="H146" s="187"/>
      <c r="I146" s="188"/>
      <c r="J146" s="94">
        <v>590</v>
      </c>
    </row>
    <row r="147" spans="1:12" ht="12.75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9</v>
      </c>
      <c r="G147" s="186">
        <v>31996</v>
      </c>
      <c r="H147" s="187"/>
      <c r="I147" s="188"/>
      <c r="J147" s="94">
        <v>28336</v>
      </c>
      <c r="L147" s="121"/>
    </row>
    <row r="148" spans="1:12" ht="13.5">
      <c r="A148" s="42">
        <v>46</v>
      </c>
      <c r="B148" s="56" t="s">
        <v>491</v>
      </c>
      <c r="C148" s="42"/>
      <c r="D148" s="42">
        <v>1</v>
      </c>
      <c r="E148" s="42">
        <v>6</v>
      </c>
      <c r="F148" s="42">
        <v>0</v>
      </c>
      <c r="G148" s="183">
        <v>5279466</v>
      </c>
      <c r="H148" s="184"/>
      <c r="I148" s="185"/>
      <c r="J148" s="95">
        <v>2001254</v>
      </c>
      <c r="L148" s="121"/>
    </row>
    <row r="149" spans="1:10" ht="13.5">
      <c r="A149" s="42">
        <v>47</v>
      </c>
      <c r="B149" s="56" t="s">
        <v>492</v>
      </c>
      <c r="C149" s="42"/>
      <c r="D149" s="42">
        <v>1</v>
      </c>
      <c r="E149" s="42">
        <v>6</v>
      </c>
      <c r="F149" s="42">
        <v>1</v>
      </c>
      <c r="G149" s="183">
        <v>0</v>
      </c>
      <c r="H149" s="184"/>
      <c r="I149" s="185"/>
      <c r="J149" s="95">
        <v>0</v>
      </c>
    </row>
    <row r="150" spans="1:12" ht="13.5">
      <c r="A150" s="42" t="s">
        <v>493</v>
      </c>
      <c r="B150" s="56" t="s">
        <v>494</v>
      </c>
      <c r="C150" s="42"/>
      <c r="D150" s="42">
        <v>1</v>
      </c>
      <c r="E150" s="42">
        <v>6</v>
      </c>
      <c r="F150" s="42">
        <v>2</v>
      </c>
      <c r="G150" s="183">
        <v>9139</v>
      </c>
      <c r="H150" s="184"/>
      <c r="I150" s="185"/>
      <c r="J150" s="95">
        <v>19920</v>
      </c>
      <c r="L150" s="121"/>
    </row>
    <row r="151" spans="1:10" ht="13.5">
      <c r="A151" s="42">
        <v>481</v>
      </c>
      <c r="B151" s="56" t="s">
        <v>495</v>
      </c>
      <c r="C151" s="42"/>
      <c r="D151" s="42">
        <v>1</v>
      </c>
      <c r="E151" s="42">
        <v>6</v>
      </c>
      <c r="F151" s="42">
        <v>3</v>
      </c>
      <c r="G151" s="183">
        <v>0</v>
      </c>
      <c r="H151" s="184"/>
      <c r="I151" s="185"/>
      <c r="J151" s="95">
        <v>0</v>
      </c>
    </row>
    <row r="152" spans="1:12" ht="13.5">
      <c r="A152" s="42" t="s">
        <v>496</v>
      </c>
      <c r="B152" s="56" t="s">
        <v>497</v>
      </c>
      <c r="C152" s="42"/>
      <c r="D152" s="42">
        <v>1</v>
      </c>
      <c r="E152" s="42">
        <v>6</v>
      </c>
      <c r="F152" s="42">
        <v>4</v>
      </c>
      <c r="G152" s="183">
        <v>610801</v>
      </c>
      <c r="H152" s="184"/>
      <c r="I152" s="185"/>
      <c r="J152" s="95">
        <v>424742</v>
      </c>
      <c r="L152" s="121"/>
    </row>
    <row r="153" spans="1:10" ht="13.5">
      <c r="A153" s="42">
        <v>495</v>
      </c>
      <c r="B153" s="56" t="s">
        <v>498</v>
      </c>
      <c r="C153" s="42"/>
      <c r="D153" s="42">
        <v>1</v>
      </c>
      <c r="E153" s="42">
        <v>6</v>
      </c>
      <c r="F153" s="42">
        <v>5</v>
      </c>
      <c r="G153" s="183"/>
      <c r="H153" s="184"/>
      <c r="I153" s="185"/>
      <c r="J153" s="95"/>
    </row>
    <row r="154" spans="1:10" ht="26.25">
      <c r="A154" s="42"/>
      <c r="B154" s="56" t="s">
        <v>90</v>
      </c>
      <c r="C154" s="42"/>
      <c r="D154" s="42">
        <v>1</v>
      </c>
      <c r="E154" s="42">
        <v>6</v>
      </c>
      <c r="F154" s="42">
        <v>6</v>
      </c>
      <c r="G154" s="183">
        <f>G89+G116+G119+G127+G128+G152+G153</f>
        <v>171975341</v>
      </c>
      <c r="H154" s="184"/>
      <c r="I154" s="185"/>
      <c r="J154" s="95">
        <v>169281293</v>
      </c>
    </row>
    <row r="155" spans="1:10" ht="12.75">
      <c r="A155" s="42">
        <v>89</v>
      </c>
      <c r="B155" s="5" t="s">
        <v>499</v>
      </c>
      <c r="C155" s="42"/>
      <c r="D155" s="42">
        <v>1</v>
      </c>
      <c r="E155" s="42">
        <v>6</v>
      </c>
      <c r="F155" s="42">
        <v>7</v>
      </c>
      <c r="G155" s="186"/>
      <c r="H155" s="187"/>
      <c r="I155" s="188"/>
      <c r="J155" s="94"/>
    </row>
    <row r="156" spans="1:10" ht="13.5">
      <c r="A156" s="42"/>
      <c r="B156" s="5" t="s">
        <v>500</v>
      </c>
      <c r="C156" s="42"/>
      <c r="D156" s="42">
        <v>1</v>
      </c>
      <c r="E156" s="42">
        <v>6</v>
      </c>
      <c r="F156" s="42">
        <v>8</v>
      </c>
      <c r="G156" s="183">
        <v>171975341</v>
      </c>
      <c r="H156" s="184"/>
      <c r="I156" s="185"/>
      <c r="J156" s="95">
        <v>169281293</v>
      </c>
    </row>
    <row r="159" spans="2:10" ht="12.75">
      <c r="B159" s="178" t="s">
        <v>662</v>
      </c>
      <c r="C159" s="178"/>
      <c r="E159" s="33"/>
      <c r="F159" s="33"/>
      <c r="G159" s="33"/>
      <c r="H159" s="33"/>
      <c r="J159" s="48" t="s">
        <v>329</v>
      </c>
    </row>
    <row r="160" spans="2:10" ht="12.75">
      <c r="B160" s="178" t="s">
        <v>681</v>
      </c>
      <c r="C160" s="178"/>
      <c r="E160" s="33"/>
      <c r="F160" s="33"/>
      <c r="G160" s="33"/>
      <c r="H160" s="33"/>
      <c r="I160" s="48" t="s">
        <v>330</v>
      </c>
      <c r="J160" s="48" t="s">
        <v>669</v>
      </c>
    </row>
  </sheetData>
  <sheetProtection/>
  <mergeCells count="95">
    <mergeCell ref="G156:I156"/>
    <mergeCell ref="G87:I87"/>
    <mergeCell ref="B159:C159"/>
    <mergeCell ref="B160:C160"/>
    <mergeCell ref="G88:I88"/>
    <mergeCell ref="G152:I152"/>
    <mergeCell ref="G153:I153"/>
    <mergeCell ref="G154:I154"/>
    <mergeCell ref="G155:I155"/>
    <mergeCell ref="G148:I148"/>
    <mergeCell ref="G142:I142"/>
    <mergeCell ref="G143:I143"/>
    <mergeCell ref="G149:I149"/>
    <mergeCell ref="G150:I150"/>
    <mergeCell ref="G151:I151"/>
    <mergeCell ref="G144:I144"/>
    <mergeCell ref="G145:I145"/>
    <mergeCell ref="G146:I146"/>
    <mergeCell ref="G147:I147"/>
    <mergeCell ref="G136:I136"/>
    <mergeCell ref="G137:I137"/>
    <mergeCell ref="G138:I138"/>
    <mergeCell ref="G139:I139"/>
    <mergeCell ref="G140:I140"/>
    <mergeCell ref="G141:I141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6:I106"/>
    <mergeCell ref="G107:I107"/>
    <mergeCell ref="G108:I108"/>
    <mergeCell ref="G109:I109"/>
    <mergeCell ref="G110:I110"/>
    <mergeCell ref="G111:I111"/>
    <mergeCell ref="G100:I100"/>
    <mergeCell ref="G101:I101"/>
    <mergeCell ref="G102:I102"/>
    <mergeCell ref="G103:I103"/>
    <mergeCell ref="G104:I104"/>
    <mergeCell ref="G105:I105"/>
    <mergeCell ref="B12:B16"/>
    <mergeCell ref="D12:F12"/>
    <mergeCell ref="G12:I12"/>
    <mergeCell ref="D13:F13"/>
    <mergeCell ref="G13:I13"/>
    <mergeCell ref="D14:F14"/>
    <mergeCell ref="B3:J3"/>
    <mergeCell ref="B4:J4"/>
    <mergeCell ref="B5:J5"/>
    <mergeCell ref="B6:J6"/>
    <mergeCell ref="G93:I93"/>
    <mergeCell ref="D88:F88"/>
    <mergeCell ref="B7:J7"/>
    <mergeCell ref="D17:F17"/>
    <mergeCell ref="D18:F18"/>
    <mergeCell ref="C12:C16"/>
    <mergeCell ref="A9:J9"/>
    <mergeCell ref="C10:H10"/>
    <mergeCell ref="G94:I94"/>
    <mergeCell ref="A12:A16"/>
    <mergeCell ref="D87:F87"/>
    <mergeCell ref="G89:I89"/>
    <mergeCell ref="D15:F15"/>
    <mergeCell ref="G15:I15"/>
    <mergeCell ref="D16:F16"/>
    <mergeCell ref="G14:I14"/>
    <mergeCell ref="G98:I98"/>
    <mergeCell ref="G99:I99"/>
    <mergeCell ref="G95:I95"/>
    <mergeCell ref="G96:I96"/>
    <mergeCell ref="G97:I97"/>
    <mergeCell ref="G90:I90"/>
    <mergeCell ref="G91:I91"/>
    <mergeCell ref="G92:I92"/>
  </mergeCells>
  <printOptions horizontalCentered="1"/>
  <pageMargins left="0.3937007874015748" right="0.35433070866141736" top="0.27" bottom="0.23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120" zoomScaleNormal="120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13.375" style="30" customWidth="1"/>
    <col min="2" max="2" width="44.75390625" style="30" customWidth="1"/>
    <col min="3" max="3" width="8.25390625" style="30" customWidth="1"/>
    <col min="4" max="4" width="5.25390625" style="30" customWidth="1"/>
    <col min="5" max="5" width="2.00390625" style="30" customWidth="1"/>
    <col min="6" max="7" width="2.25390625" style="30" customWidth="1"/>
    <col min="8" max="8" width="11.875" style="60" customWidth="1"/>
    <col min="9" max="9" width="11.75390625" style="33" customWidth="1"/>
    <col min="10" max="10" width="9.125" style="30" customWidth="1"/>
    <col min="11" max="11" width="14.125" style="30" bestFit="1" customWidth="1"/>
    <col min="12" max="16384" width="9.125" style="30" customWidth="1"/>
  </cols>
  <sheetData>
    <row r="1" ht="13.5">
      <c r="I1" s="112" t="s">
        <v>121</v>
      </c>
    </row>
    <row r="2" spans="2:9" ht="13.5">
      <c r="B2" s="46"/>
      <c r="C2" s="46"/>
      <c r="D2" s="46"/>
      <c r="E2" s="46"/>
      <c r="F2" s="46"/>
      <c r="G2" s="46"/>
      <c r="H2" s="108"/>
      <c r="I2" s="113" t="s">
        <v>155</v>
      </c>
    </row>
    <row r="3" spans="1:10" ht="12.75">
      <c r="A3" s="80" t="s">
        <v>331</v>
      </c>
      <c r="B3" s="97" t="s">
        <v>658</v>
      </c>
      <c r="C3" s="98"/>
      <c r="D3" s="98"/>
      <c r="E3" s="98"/>
      <c r="F3" s="98"/>
      <c r="G3" s="98"/>
      <c r="H3" s="109"/>
      <c r="I3" s="99"/>
      <c r="J3" s="64"/>
    </row>
    <row r="4" spans="1:10" ht="12.75">
      <c r="A4" s="80" t="s">
        <v>175</v>
      </c>
      <c r="B4" s="97" t="s">
        <v>664</v>
      </c>
      <c r="C4" s="98"/>
      <c r="D4" s="98"/>
      <c r="E4" s="98"/>
      <c r="F4" s="98"/>
      <c r="G4" s="98"/>
      <c r="H4" s="109"/>
      <c r="I4" s="99"/>
      <c r="J4" s="64"/>
    </row>
    <row r="5" spans="1:10" ht="12.75">
      <c r="A5" s="80" t="s">
        <v>176</v>
      </c>
      <c r="B5" s="97" t="s">
        <v>659</v>
      </c>
      <c r="C5" s="98"/>
      <c r="D5" s="98"/>
      <c r="E5" s="98"/>
      <c r="F5" s="98"/>
      <c r="G5" s="98"/>
      <c r="H5" s="109"/>
      <c r="I5" s="99"/>
      <c r="J5" s="64"/>
    </row>
    <row r="6" spans="1:10" ht="12.75">
      <c r="A6" s="80" t="s">
        <v>177</v>
      </c>
      <c r="B6" s="96">
        <v>4209234740009</v>
      </c>
      <c r="C6" s="104"/>
      <c r="D6" s="104"/>
      <c r="E6" s="104"/>
      <c r="F6" s="104"/>
      <c r="G6" s="104"/>
      <c r="H6" s="110"/>
      <c r="I6" s="105"/>
      <c r="J6" s="106"/>
    </row>
    <row r="7" spans="1:9" ht="12.75">
      <c r="A7" s="80" t="s">
        <v>178</v>
      </c>
      <c r="B7" s="220"/>
      <c r="C7" s="221"/>
      <c r="D7" s="221"/>
      <c r="E7" s="221"/>
      <c r="F7" s="221"/>
      <c r="G7" s="221"/>
      <c r="H7" s="221"/>
      <c r="I7" s="222"/>
    </row>
    <row r="8" spans="6:9" ht="12.75">
      <c r="F8" s="46"/>
      <c r="G8" s="46"/>
      <c r="H8" s="108"/>
      <c r="I8" s="32"/>
    </row>
    <row r="10" spans="1:9" ht="13.5" thickBot="1">
      <c r="A10" s="217" t="s">
        <v>503</v>
      </c>
      <c r="B10" s="217"/>
      <c r="C10" s="217"/>
      <c r="D10" s="217"/>
      <c r="E10" s="217"/>
      <c r="F10" s="217"/>
      <c r="G10" s="217"/>
      <c r="H10" s="217"/>
      <c r="I10" s="217"/>
    </row>
    <row r="11" spans="1:9" ht="14.25" thickBot="1" thickTop="1">
      <c r="A11" s="223" t="s">
        <v>504</v>
      </c>
      <c r="B11" s="223"/>
      <c r="C11" s="223"/>
      <c r="D11" s="223"/>
      <c r="E11" s="223"/>
      <c r="F11" s="223"/>
      <c r="G11" s="223"/>
      <c r="H11" s="223"/>
      <c r="I11" s="223"/>
    </row>
    <row r="12" spans="1:8" ht="13.5" thickTop="1">
      <c r="A12" s="59"/>
      <c r="B12" s="59"/>
      <c r="C12" s="59"/>
      <c r="D12" s="59"/>
      <c r="E12" s="59"/>
      <c r="F12" s="59"/>
      <c r="G12" s="59"/>
      <c r="H12" s="111"/>
    </row>
    <row r="13" spans="2:8" ht="12.75">
      <c r="B13" s="224" t="s">
        <v>682</v>
      </c>
      <c r="C13" s="224"/>
      <c r="D13" s="224"/>
      <c r="E13" s="224"/>
      <c r="F13" s="224"/>
      <c r="G13" s="224"/>
      <c r="H13" s="224"/>
    </row>
    <row r="15" ht="12.75">
      <c r="I15" s="33" t="s">
        <v>506</v>
      </c>
    </row>
    <row r="16" spans="1:9" ht="12.75" customHeight="1">
      <c r="A16" s="179" t="s">
        <v>608</v>
      </c>
      <c r="B16" s="218" t="s">
        <v>507</v>
      </c>
      <c r="C16" s="219" t="s">
        <v>181</v>
      </c>
      <c r="D16" s="218" t="s">
        <v>508</v>
      </c>
      <c r="E16" s="218" t="s">
        <v>509</v>
      </c>
      <c r="F16" s="218"/>
      <c r="G16" s="218"/>
      <c r="H16" s="218" t="s">
        <v>334</v>
      </c>
      <c r="I16" s="218"/>
    </row>
    <row r="17" spans="1:9" ht="12.75" customHeight="1">
      <c r="A17" s="204"/>
      <c r="B17" s="218"/>
      <c r="C17" s="219"/>
      <c r="D17" s="218"/>
      <c r="E17" s="218"/>
      <c r="F17" s="218"/>
      <c r="G17" s="218"/>
      <c r="H17" s="218"/>
      <c r="I17" s="218"/>
    </row>
    <row r="18" spans="1:9" ht="12.75">
      <c r="A18" s="204"/>
      <c r="B18" s="218"/>
      <c r="C18" s="219"/>
      <c r="D18" s="218"/>
      <c r="E18" s="218"/>
      <c r="F18" s="218"/>
      <c r="G18" s="218"/>
      <c r="H18" s="218"/>
      <c r="I18" s="218"/>
    </row>
    <row r="19" spans="1:9" ht="25.5" customHeight="1">
      <c r="A19" s="204"/>
      <c r="B19" s="218"/>
      <c r="C19" s="219"/>
      <c r="D19" s="218"/>
      <c r="E19" s="218"/>
      <c r="F19" s="218"/>
      <c r="G19" s="218"/>
      <c r="H19" s="225" t="s">
        <v>510</v>
      </c>
      <c r="I19" s="216" t="s">
        <v>511</v>
      </c>
    </row>
    <row r="20" spans="1:9" ht="12.75">
      <c r="A20" s="205"/>
      <c r="B20" s="218"/>
      <c r="C20" s="219"/>
      <c r="D20" s="218"/>
      <c r="E20" s="218"/>
      <c r="F20" s="218"/>
      <c r="G20" s="218"/>
      <c r="H20" s="225"/>
      <c r="I20" s="216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62">
        <v>5</v>
      </c>
      <c r="F21" s="162"/>
      <c r="G21" s="162"/>
      <c r="H21" s="42">
        <v>6</v>
      </c>
      <c r="I21" s="42">
        <v>7</v>
      </c>
    </row>
    <row r="22" spans="1:9" ht="27" customHeight="1">
      <c r="A22" s="42"/>
      <c r="B22" s="61" t="s">
        <v>512</v>
      </c>
      <c r="C22" s="42"/>
      <c r="D22" s="42"/>
      <c r="E22" s="162"/>
      <c r="F22" s="162"/>
      <c r="G22" s="162"/>
      <c r="H22" s="45"/>
      <c r="I22" s="5"/>
    </row>
    <row r="23" spans="1:9" ht="15" customHeight="1">
      <c r="A23" s="42" t="s">
        <v>513</v>
      </c>
      <c r="B23" s="56" t="s">
        <v>514</v>
      </c>
      <c r="C23" s="42"/>
      <c r="D23" s="42"/>
      <c r="E23" s="42">
        <v>4</v>
      </c>
      <c r="F23" s="42">
        <v>0</v>
      </c>
      <c r="G23" s="42">
        <v>1</v>
      </c>
      <c r="H23" s="91">
        <v>12351040</v>
      </c>
      <c r="I23" s="91">
        <v>12744199</v>
      </c>
    </row>
    <row r="24" spans="1:9" ht="13.5" customHeight="1">
      <c r="A24" s="42"/>
      <c r="B24" s="5" t="s">
        <v>515</v>
      </c>
      <c r="C24" s="42"/>
      <c r="D24" s="42"/>
      <c r="E24" s="42"/>
      <c r="F24" s="42"/>
      <c r="G24" s="42"/>
      <c r="H24" s="90"/>
      <c r="I24" s="90"/>
    </row>
    <row r="25" spans="1:9" ht="26.25" customHeight="1">
      <c r="A25" s="42" t="s">
        <v>516</v>
      </c>
      <c r="B25" s="5" t="s">
        <v>517</v>
      </c>
      <c r="C25" s="42"/>
      <c r="D25" s="42" t="s">
        <v>166</v>
      </c>
      <c r="E25" s="42"/>
      <c r="F25" s="42"/>
      <c r="G25" s="42"/>
      <c r="H25" s="90">
        <v>32567</v>
      </c>
      <c r="I25" s="90">
        <v>29238</v>
      </c>
    </row>
    <row r="26" spans="1:9" ht="15.75" customHeight="1">
      <c r="A26" s="42" t="s">
        <v>518</v>
      </c>
      <c r="B26" s="5" t="s">
        <v>167</v>
      </c>
      <c r="C26" s="42"/>
      <c r="D26" s="42" t="s">
        <v>519</v>
      </c>
      <c r="E26" s="42"/>
      <c r="F26" s="42"/>
      <c r="G26" s="42"/>
      <c r="H26" s="90">
        <v>0</v>
      </c>
      <c r="I26" s="90">
        <v>0</v>
      </c>
    </row>
    <row r="27" spans="1:9" ht="27" customHeight="1">
      <c r="A27" s="42" t="s">
        <v>520</v>
      </c>
      <c r="B27" s="5" t="s">
        <v>521</v>
      </c>
      <c r="C27" s="42"/>
      <c r="D27" s="42" t="s">
        <v>166</v>
      </c>
      <c r="E27" s="42"/>
      <c r="F27" s="42"/>
      <c r="G27" s="42"/>
      <c r="H27" s="90">
        <v>7595439</v>
      </c>
      <c r="I27" s="90">
        <v>7242299</v>
      </c>
    </row>
    <row r="28" spans="1:9" ht="15.75" customHeight="1">
      <c r="A28" s="42" t="s">
        <v>522</v>
      </c>
      <c r="B28" s="5" t="s">
        <v>168</v>
      </c>
      <c r="C28" s="42"/>
      <c r="D28" s="42" t="s">
        <v>519</v>
      </c>
      <c r="E28" s="42"/>
      <c r="F28" s="42"/>
      <c r="G28" s="42"/>
      <c r="H28" s="90">
        <v>-22740</v>
      </c>
      <c r="I28" s="90">
        <v>-36498</v>
      </c>
    </row>
    <row r="29" spans="1:9" ht="15.75" customHeight="1">
      <c r="A29" s="42" t="s">
        <v>523</v>
      </c>
      <c r="B29" s="5" t="s">
        <v>524</v>
      </c>
      <c r="C29" s="42"/>
      <c r="D29" s="42" t="s">
        <v>519</v>
      </c>
      <c r="E29" s="42"/>
      <c r="F29" s="42"/>
      <c r="G29" s="42"/>
      <c r="H29" s="90">
        <v>0</v>
      </c>
      <c r="I29" s="90">
        <v>0</v>
      </c>
    </row>
    <row r="30" spans="1:9" ht="13.5" customHeight="1">
      <c r="A30" s="42" t="s">
        <v>525</v>
      </c>
      <c r="B30" s="5" t="s">
        <v>526</v>
      </c>
      <c r="C30" s="42"/>
      <c r="D30" s="42" t="s">
        <v>519</v>
      </c>
      <c r="E30" s="42"/>
      <c r="F30" s="42"/>
      <c r="G30" s="42"/>
      <c r="H30" s="90">
        <v>0</v>
      </c>
      <c r="I30" s="90">
        <v>0</v>
      </c>
    </row>
    <row r="31" spans="1:9" ht="26.25" customHeight="1">
      <c r="A31" s="42" t="s">
        <v>527</v>
      </c>
      <c r="B31" s="5" t="s">
        <v>528</v>
      </c>
      <c r="C31" s="42"/>
      <c r="D31" s="42" t="s">
        <v>519</v>
      </c>
      <c r="E31" s="42"/>
      <c r="F31" s="42"/>
      <c r="G31" s="42"/>
      <c r="H31" s="90">
        <v>0</v>
      </c>
      <c r="I31" s="90">
        <v>0</v>
      </c>
    </row>
    <row r="32" spans="1:9" ht="15.75" customHeight="1">
      <c r="A32" s="57" t="s">
        <v>529</v>
      </c>
      <c r="B32" s="56" t="s">
        <v>91</v>
      </c>
      <c r="C32" s="42"/>
      <c r="D32" s="42"/>
      <c r="E32" s="42">
        <v>4</v>
      </c>
      <c r="F32" s="42">
        <v>0</v>
      </c>
      <c r="G32" s="42">
        <v>2</v>
      </c>
      <c r="H32" s="91">
        <f>SUM(H25:H31)</f>
        <v>7605266</v>
      </c>
      <c r="I32" s="102">
        <v>7235039</v>
      </c>
    </row>
    <row r="33" spans="1:9" ht="12.75" customHeight="1">
      <c r="A33" s="42" t="s">
        <v>530</v>
      </c>
      <c r="B33" s="5" t="s">
        <v>169</v>
      </c>
      <c r="C33" s="42"/>
      <c r="D33" s="42" t="s">
        <v>519</v>
      </c>
      <c r="E33" s="42"/>
      <c r="F33" s="42"/>
      <c r="G33" s="42"/>
      <c r="H33" s="90">
        <v>-1005028</v>
      </c>
      <c r="I33" s="101">
        <v>-469717</v>
      </c>
    </row>
    <row r="34" spans="1:9" ht="13.5" customHeight="1">
      <c r="A34" s="42" t="s">
        <v>531</v>
      </c>
      <c r="B34" s="5" t="s">
        <v>170</v>
      </c>
      <c r="C34" s="42"/>
      <c r="D34" s="42" t="s">
        <v>519</v>
      </c>
      <c r="E34" s="42"/>
      <c r="F34" s="42"/>
      <c r="G34" s="42"/>
      <c r="H34" s="90">
        <v>861249</v>
      </c>
      <c r="I34" s="101">
        <v>397131</v>
      </c>
    </row>
    <row r="35" spans="1:9" ht="14.25" customHeight="1">
      <c r="A35" s="42" t="s">
        <v>532</v>
      </c>
      <c r="B35" s="5" t="s">
        <v>533</v>
      </c>
      <c r="C35" s="42"/>
      <c r="D35" s="42" t="s">
        <v>519</v>
      </c>
      <c r="E35" s="42"/>
      <c r="F35" s="42"/>
      <c r="G35" s="42"/>
      <c r="H35" s="90">
        <v>252625</v>
      </c>
      <c r="I35" s="101">
        <v>-255390</v>
      </c>
    </row>
    <row r="36" spans="1:9" ht="14.25" customHeight="1">
      <c r="A36" s="42" t="s">
        <v>534</v>
      </c>
      <c r="B36" s="5" t="s">
        <v>171</v>
      </c>
      <c r="C36" s="42"/>
      <c r="D36" s="42" t="s">
        <v>519</v>
      </c>
      <c r="E36" s="42"/>
      <c r="F36" s="42"/>
      <c r="G36" s="42"/>
      <c r="H36" s="90">
        <v>20270</v>
      </c>
      <c r="I36" s="101">
        <v>-17754</v>
      </c>
    </row>
    <row r="37" spans="1:11" ht="14.25" customHeight="1">
      <c r="A37" s="42" t="s">
        <v>535</v>
      </c>
      <c r="B37" s="5" t="s">
        <v>536</v>
      </c>
      <c r="C37" s="42"/>
      <c r="D37" s="42" t="s">
        <v>519</v>
      </c>
      <c r="E37" s="42"/>
      <c r="F37" s="42"/>
      <c r="G37" s="42"/>
      <c r="H37" s="90">
        <v>435372</v>
      </c>
      <c r="I37" s="101">
        <v>1617406</v>
      </c>
      <c r="K37" s="121"/>
    </row>
    <row r="38" spans="1:9" ht="13.5" customHeight="1">
      <c r="A38" s="42" t="s">
        <v>537</v>
      </c>
      <c r="B38" s="5" t="s">
        <v>172</v>
      </c>
      <c r="C38" s="42"/>
      <c r="D38" s="42" t="s">
        <v>519</v>
      </c>
      <c r="E38" s="42"/>
      <c r="F38" s="42"/>
      <c r="G38" s="42"/>
      <c r="H38" s="90">
        <v>3280231</v>
      </c>
      <c r="I38" s="101">
        <v>-2813602</v>
      </c>
    </row>
    <row r="39" spans="1:9" ht="15" customHeight="1">
      <c r="A39" s="42" t="s">
        <v>538</v>
      </c>
      <c r="B39" s="5" t="s">
        <v>173</v>
      </c>
      <c r="C39" s="42"/>
      <c r="D39" s="42" t="s">
        <v>519</v>
      </c>
      <c r="E39" s="42"/>
      <c r="F39" s="42"/>
      <c r="G39" s="42"/>
      <c r="H39" s="90">
        <v>186059</v>
      </c>
      <c r="I39" s="101">
        <v>-252552</v>
      </c>
    </row>
    <row r="40" spans="1:9" ht="15.75" customHeight="1">
      <c r="A40" s="57" t="s">
        <v>539</v>
      </c>
      <c r="B40" s="56" t="s">
        <v>92</v>
      </c>
      <c r="C40" s="42"/>
      <c r="D40" s="42"/>
      <c r="E40" s="42">
        <v>4</v>
      </c>
      <c r="F40" s="42">
        <v>0</v>
      </c>
      <c r="G40" s="42">
        <v>3</v>
      </c>
      <c r="H40" s="91">
        <f>SUM(H33:H39)</f>
        <v>4030778</v>
      </c>
      <c r="I40" s="102">
        <v>-1794478</v>
      </c>
    </row>
    <row r="41" spans="1:9" ht="15.75" customHeight="1">
      <c r="A41" s="57" t="s">
        <v>540</v>
      </c>
      <c r="B41" s="56" t="s">
        <v>93</v>
      </c>
      <c r="C41" s="42"/>
      <c r="D41" s="42"/>
      <c r="E41" s="42">
        <v>4</v>
      </c>
      <c r="F41" s="42">
        <v>0</v>
      </c>
      <c r="G41" s="42">
        <v>4</v>
      </c>
      <c r="H41" s="91">
        <f>H23+H32+H40</f>
        <v>23987084</v>
      </c>
      <c r="I41" s="102">
        <v>18184760</v>
      </c>
    </row>
    <row r="42" spans="1:9" ht="15" customHeight="1">
      <c r="A42" s="42"/>
      <c r="B42" s="5" t="s">
        <v>541</v>
      </c>
      <c r="C42" s="42"/>
      <c r="D42" s="42"/>
      <c r="E42" s="42"/>
      <c r="F42" s="42"/>
      <c r="G42" s="42"/>
      <c r="H42" s="90"/>
      <c r="I42" s="101"/>
    </row>
    <row r="43" spans="1:9" ht="15" customHeight="1">
      <c r="A43" s="57" t="s">
        <v>542</v>
      </c>
      <c r="B43" s="56" t="s">
        <v>94</v>
      </c>
      <c r="C43" s="42"/>
      <c r="D43" s="42"/>
      <c r="E43" s="42">
        <v>4</v>
      </c>
      <c r="F43" s="42">
        <v>0</v>
      </c>
      <c r="G43" s="42">
        <v>5</v>
      </c>
      <c r="H43" s="91">
        <v>268765</v>
      </c>
      <c r="I43" s="102">
        <v>771888</v>
      </c>
    </row>
    <row r="44" spans="1:9" ht="17.25" customHeight="1">
      <c r="A44" s="42" t="s">
        <v>543</v>
      </c>
      <c r="B44" s="5" t="s">
        <v>544</v>
      </c>
      <c r="C44" s="42"/>
      <c r="D44" s="42" t="s">
        <v>166</v>
      </c>
      <c r="E44" s="42">
        <v>4</v>
      </c>
      <c r="F44" s="42">
        <v>0</v>
      </c>
      <c r="G44" s="42">
        <v>6</v>
      </c>
      <c r="H44" s="90">
        <v>0</v>
      </c>
      <c r="I44" s="101">
        <v>240000</v>
      </c>
    </row>
    <row r="45" spans="1:9" ht="15.75" customHeight="1">
      <c r="A45" s="42" t="s">
        <v>545</v>
      </c>
      <c r="B45" s="5" t="s">
        <v>546</v>
      </c>
      <c r="C45" s="42"/>
      <c r="D45" s="42" t="s">
        <v>166</v>
      </c>
      <c r="E45" s="42">
        <v>4</v>
      </c>
      <c r="F45" s="42">
        <v>0</v>
      </c>
      <c r="G45" s="42">
        <v>7</v>
      </c>
      <c r="H45" s="90">
        <v>0</v>
      </c>
      <c r="I45" s="101">
        <v>0</v>
      </c>
    </row>
    <row r="46" spans="1:9" ht="15" customHeight="1">
      <c r="A46" s="42" t="s">
        <v>547</v>
      </c>
      <c r="B46" s="5" t="s">
        <v>548</v>
      </c>
      <c r="C46" s="42"/>
      <c r="D46" s="42" t="s">
        <v>166</v>
      </c>
      <c r="E46" s="42">
        <v>4</v>
      </c>
      <c r="F46" s="42">
        <v>0</v>
      </c>
      <c r="G46" s="42">
        <v>8</v>
      </c>
      <c r="H46" s="90">
        <v>26000</v>
      </c>
      <c r="I46" s="101">
        <v>36498</v>
      </c>
    </row>
    <row r="47" spans="1:9" ht="12.75" customHeight="1">
      <c r="A47" s="42" t="s">
        <v>549</v>
      </c>
      <c r="B47" s="5" t="s">
        <v>550</v>
      </c>
      <c r="C47" s="42"/>
      <c r="D47" s="42" t="s">
        <v>166</v>
      </c>
      <c r="E47" s="42">
        <v>4</v>
      </c>
      <c r="F47" s="42">
        <v>0</v>
      </c>
      <c r="G47" s="42">
        <v>9</v>
      </c>
      <c r="H47" s="90">
        <v>0</v>
      </c>
      <c r="I47" s="101">
        <v>0</v>
      </c>
    </row>
    <row r="48" spans="1:9" ht="12.75" customHeight="1">
      <c r="A48" s="42" t="s">
        <v>551</v>
      </c>
      <c r="B48" s="5" t="s">
        <v>552</v>
      </c>
      <c r="C48" s="42"/>
      <c r="D48" s="42" t="s">
        <v>166</v>
      </c>
      <c r="E48" s="42">
        <v>4</v>
      </c>
      <c r="F48" s="42">
        <v>1</v>
      </c>
      <c r="G48" s="42">
        <v>0</v>
      </c>
      <c r="H48" s="90">
        <v>0</v>
      </c>
      <c r="I48" s="101">
        <v>0</v>
      </c>
    </row>
    <row r="49" spans="1:9" ht="13.5" customHeight="1">
      <c r="A49" s="42" t="s">
        <v>553</v>
      </c>
      <c r="B49" s="5" t="s">
        <v>554</v>
      </c>
      <c r="C49" s="42"/>
      <c r="D49" s="42" t="s">
        <v>166</v>
      </c>
      <c r="E49" s="42">
        <v>4</v>
      </c>
      <c r="F49" s="42">
        <v>1</v>
      </c>
      <c r="G49" s="42">
        <v>1</v>
      </c>
      <c r="H49" s="90">
        <v>242765</v>
      </c>
      <c r="I49" s="101">
        <v>495390</v>
      </c>
    </row>
    <row r="50" spans="1:11" ht="15.75" customHeight="1">
      <c r="A50" s="57" t="s">
        <v>555</v>
      </c>
      <c r="B50" s="56" t="s">
        <v>95</v>
      </c>
      <c r="C50" s="42"/>
      <c r="D50" s="42"/>
      <c r="E50" s="42">
        <v>4</v>
      </c>
      <c r="F50" s="42">
        <v>1</v>
      </c>
      <c r="G50" s="42">
        <v>2</v>
      </c>
      <c r="H50" s="91">
        <f>SUM(H51:H54)</f>
        <v>10903473</v>
      </c>
      <c r="I50" s="102">
        <v>7282988</v>
      </c>
      <c r="K50" s="115"/>
    </row>
    <row r="51" spans="1:9" ht="15" customHeight="1">
      <c r="A51" s="42" t="s">
        <v>556</v>
      </c>
      <c r="B51" s="5" t="s">
        <v>557</v>
      </c>
      <c r="C51" s="42"/>
      <c r="D51" s="42" t="s">
        <v>174</v>
      </c>
      <c r="E51" s="42">
        <v>4</v>
      </c>
      <c r="F51" s="42">
        <v>1</v>
      </c>
      <c r="G51" s="42">
        <v>3</v>
      </c>
      <c r="H51" s="90">
        <v>0</v>
      </c>
      <c r="I51" s="101">
        <v>0</v>
      </c>
    </row>
    <row r="52" spans="1:9" ht="13.5" customHeight="1">
      <c r="A52" s="42" t="s">
        <v>558</v>
      </c>
      <c r="B52" s="5" t="s">
        <v>559</v>
      </c>
      <c r="C52" s="42"/>
      <c r="D52" s="42" t="s">
        <v>174</v>
      </c>
      <c r="E52" s="42">
        <v>4</v>
      </c>
      <c r="F52" s="42">
        <v>1</v>
      </c>
      <c r="G52" s="42">
        <v>4</v>
      </c>
      <c r="H52" s="90">
        <v>0</v>
      </c>
      <c r="I52" s="101">
        <v>0</v>
      </c>
    </row>
    <row r="53" spans="1:11" ht="14.25" customHeight="1">
      <c r="A53" s="42" t="s">
        <v>560</v>
      </c>
      <c r="B53" s="5" t="s">
        <v>561</v>
      </c>
      <c r="C53" s="42"/>
      <c r="D53" s="42" t="s">
        <v>174</v>
      </c>
      <c r="E53" s="42">
        <v>4</v>
      </c>
      <c r="F53" s="42">
        <v>1</v>
      </c>
      <c r="G53" s="42">
        <v>5</v>
      </c>
      <c r="H53" s="90">
        <v>10903473</v>
      </c>
      <c r="I53" s="101">
        <v>7282986</v>
      </c>
      <c r="K53" s="121"/>
    </row>
    <row r="54" spans="1:9" ht="16.5" customHeight="1">
      <c r="A54" s="42" t="s">
        <v>562</v>
      </c>
      <c r="B54" s="5" t="s">
        <v>563</v>
      </c>
      <c r="C54" s="42"/>
      <c r="D54" s="42" t="s">
        <v>174</v>
      </c>
      <c r="E54" s="42">
        <v>4</v>
      </c>
      <c r="F54" s="42">
        <v>1</v>
      </c>
      <c r="G54" s="42">
        <v>6</v>
      </c>
      <c r="H54" s="90">
        <v>0</v>
      </c>
      <c r="I54" s="101">
        <v>2</v>
      </c>
    </row>
    <row r="55" spans="1:9" ht="15.75" customHeight="1">
      <c r="A55" s="57">
        <v>31</v>
      </c>
      <c r="B55" s="56" t="s">
        <v>96</v>
      </c>
      <c r="C55" s="42"/>
      <c r="D55" s="42"/>
      <c r="E55" s="42">
        <v>4</v>
      </c>
      <c r="F55" s="42">
        <v>1</v>
      </c>
      <c r="G55" s="42">
        <v>7</v>
      </c>
      <c r="H55" s="90">
        <v>0</v>
      </c>
      <c r="I55" s="101">
        <v>0</v>
      </c>
    </row>
    <row r="56" spans="1:9" ht="14.25" customHeight="1">
      <c r="A56" s="57" t="s">
        <v>564</v>
      </c>
      <c r="B56" s="56" t="s">
        <v>97</v>
      </c>
      <c r="C56" s="42"/>
      <c r="D56" s="42"/>
      <c r="E56" s="42">
        <v>4</v>
      </c>
      <c r="F56" s="42">
        <v>1</v>
      </c>
      <c r="G56" s="42">
        <v>8</v>
      </c>
      <c r="H56" s="91">
        <f>H50-H43</f>
        <v>10634708</v>
      </c>
      <c r="I56" s="102">
        <v>6511100</v>
      </c>
    </row>
    <row r="57" spans="1:9" ht="27" customHeight="1">
      <c r="A57" s="42"/>
      <c r="B57" s="5" t="s">
        <v>565</v>
      </c>
      <c r="C57" s="42"/>
      <c r="D57" s="42"/>
      <c r="E57" s="42"/>
      <c r="F57" s="42"/>
      <c r="G57" s="42"/>
      <c r="H57" s="90"/>
      <c r="I57" s="101"/>
    </row>
    <row r="58" spans="1:9" ht="14.25" customHeight="1">
      <c r="A58" s="57" t="s">
        <v>566</v>
      </c>
      <c r="B58" s="56" t="s">
        <v>98</v>
      </c>
      <c r="C58" s="42"/>
      <c r="D58" s="42"/>
      <c r="E58" s="42">
        <v>4</v>
      </c>
      <c r="F58" s="42">
        <v>1</v>
      </c>
      <c r="G58" s="42">
        <v>9</v>
      </c>
      <c r="H58" s="91">
        <f>SUM(H59:H62)</f>
        <v>0</v>
      </c>
      <c r="I58" s="102">
        <v>5252803</v>
      </c>
    </row>
    <row r="59" spans="1:9" ht="13.5" customHeight="1">
      <c r="A59" s="42" t="s">
        <v>567</v>
      </c>
      <c r="B59" s="5" t="s">
        <v>568</v>
      </c>
      <c r="C59" s="42"/>
      <c r="D59" s="42" t="s">
        <v>166</v>
      </c>
      <c r="E59" s="42">
        <v>4</v>
      </c>
      <c r="F59" s="42">
        <v>2</v>
      </c>
      <c r="G59" s="42">
        <v>0</v>
      </c>
      <c r="H59" s="90">
        <v>0</v>
      </c>
      <c r="I59" s="101">
        <v>0</v>
      </c>
    </row>
    <row r="60" spans="1:9" ht="12.75" customHeight="1">
      <c r="A60" s="42" t="s">
        <v>569</v>
      </c>
      <c r="B60" s="5" t="s">
        <v>570</v>
      </c>
      <c r="C60" s="42"/>
      <c r="D60" s="42" t="s">
        <v>166</v>
      </c>
      <c r="E60" s="42">
        <v>4</v>
      </c>
      <c r="F60" s="42">
        <v>2</v>
      </c>
      <c r="G60" s="42">
        <v>1</v>
      </c>
      <c r="H60" s="90">
        <v>0</v>
      </c>
      <c r="I60" s="101">
        <v>0</v>
      </c>
    </row>
    <row r="61" spans="1:9" s="81" customFormat="1" ht="12.75" customHeight="1">
      <c r="A61" s="122" t="s">
        <v>571</v>
      </c>
      <c r="B61" s="123" t="s">
        <v>572</v>
      </c>
      <c r="C61" s="122"/>
      <c r="D61" s="122" t="s">
        <v>166</v>
      </c>
      <c r="E61" s="122">
        <v>4</v>
      </c>
      <c r="F61" s="122">
        <v>2</v>
      </c>
      <c r="G61" s="122">
        <v>2</v>
      </c>
      <c r="H61" s="124">
        <v>0</v>
      </c>
      <c r="I61" s="125">
        <v>4889574</v>
      </c>
    </row>
    <row r="62" spans="1:9" ht="27.75" customHeight="1">
      <c r="A62" s="42" t="s">
        <v>573</v>
      </c>
      <c r="B62" s="5" t="s">
        <v>574</v>
      </c>
      <c r="C62" s="42"/>
      <c r="D62" s="42" t="s">
        <v>166</v>
      </c>
      <c r="E62" s="42">
        <v>4</v>
      </c>
      <c r="F62" s="42">
        <v>2</v>
      </c>
      <c r="G62" s="42">
        <v>3</v>
      </c>
      <c r="H62" s="90">
        <v>0</v>
      </c>
      <c r="I62" s="101">
        <v>363229</v>
      </c>
    </row>
    <row r="63" spans="1:11" ht="14.25" customHeight="1">
      <c r="A63" s="57" t="s">
        <v>575</v>
      </c>
      <c r="B63" s="56" t="s">
        <v>99</v>
      </c>
      <c r="C63" s="42"/>
      <c r="D63" s="42"/>
      <c r="E63" s="42">
        <v>4</v>
      </c>
      <c r="F63" s="42">
        <v>2</v>
      </c>
      <c r="G63" s="42">
        <v>4</v>
      </c>
      <c r="H63" s="91">
        <f>SUM(H64:H69)</f>
        <v>13714030</v>
      </c>
      <c r="I63" s="102">
        <v>18575903</v>
      </c>
      <c r="K63" s="115"/>
    </row>
    <row r="64" spans="1:9" ht="12.75" customHeight="1">
      <c r="A64" s="42" t="s">
        <v>576</v>
      </c>
      <c r="B64" s="5" t="s">
        <v>577</v>
      </c>
      <c r="C64" s="42"/>
      <c r="D64" s="42" t="s">
        <v>174</v>
      </c>
      <c r="E64" s="42">
        <v>4</v>
      </c>
      <c r="F64" s="42">
        <v>2</v>
      </c>
      <c r="G64" s="42">
        <v>5</v>
      </c>
      <c r="H64" s="124">
        <v>0</v>
      </c>
      <c r="I64" s="125">
        <v>0</v>
      </c>
    </row>
    <row r="65" spans="1:9" ht="15.75" customHeight="1">
      <c r="A65" s="42" t="s">
        <v>578</v>
      </c>
      <c r="B65" s="5" t="s">
        <v>579</v>
      </c>
      <c r="C65" s="42"/>
      <c r="D65" s="42" t="s">
        <v>174</v>
      </c>
      <c r="E65" s="42">
        <v>4</v>
      </c>
      <c r="F65" s="42">
        <v>2</v>
      </c>
      <c r="G65" s="42">
        <v>6</v>
      </c>
      <c r="H65" s="124">
        <v>977915</v>
      </c>
      <c r="I65" s="125">
        <v>4889574</v>
      </c>
    </row>
    <row r="66" spans="1:9" ht="14.25" customHeight="1">
      <c r="A66" s="42" t="s">
        <v>580</v>
      </c>
      <c r="B66" s="5" t="s">
        <v>581</v>
      </c>
      <c r="C66" s="42"/>
      <c r="D66" s="42" t="s">
        <v>174</v>
      </c>
      <c r="E66" s="42">
        <v>4</v>
      </c>
      <c r="F66" s="42">
        <v>2</v>
      </c>
      <c r="G66" s="42">
        <v>7</v>
      </c>
      <c r="H66" s="124">
        <v>0</v>
      </c>
      <c r="I66" s="125">
        <v>3911659</v>
      </c>
    </row>
    <row r="67" spans="1:9" ht="12" customHeight="1">
      <c r="A67" s="42" t="s">
        <v>582</v>
      </c>
      <c r="B67" s="5" t="s">
        <v>583</v>
      </c>
      <c r="C67" s="42"/>
      <c r="D67" s="42" t="s">
        <v>174</v>
      </c>
      <c r="E67" s="42">
        <v>4</v>
      </c>
      <c r="F67" s="42">
        <v>2</v>
      </c>
      <c r="G67" s="42">
        <v>8</v>
      </c>
      <c r="H67" s="90">
        <v>0</v>
      </c>
      <c r="I67" s="101">
        <v>0</v>
      </c>
    </row>
    <row r="68" spans="1:9" ht="13.5" customHeight="1">
      <c r="A68" s="42" t="s">
        <v>584</v>
      </c>
      <c r="B68" s="5" t="s">
        <v>585</v>
      </c>
      <c r="C68" s="42"/>
      <c r="D68" s="42" t="s">
        <v>174</v>
      </c>
      <c r="E68" s="42">
        <v>4</v>
      </c>
      <c r="F68" s="42">
        <v>2</v>
      </c>
      <c r="G68" s="42">
        <v>9</v>
      </c>
      <c r="H68" s="90">
        <v>9431747</v>
      </c>
      <c r="I68" s="101">
        <v>9774670</v>
      </c>
    </row>
    <row r="69" spans="1:9" ht="27" customHeight="1">
      <c r="A69" s="42" t="s">
        <v>586</v>
      </c>
      <c r="B69" s="5" t="s">
        <v>587</v>
      </c>
      <c r="C69" s="42"/>
      <c r="D69" s="42" t="s">
        <v>174</v>
      </c>
      <c r="E69" s="42">
        <v>4</v>
      </c>
      <c r="F69" s="42">
        <v>3</v>
      </c>
      <c r="G69" s="42">
        <v>0</v>
      </c>
      <c r="H69" s="90">
        <v>3304368</v>
      </c>
      <c r="I69" s="101">
        <v>0</v>
      </c>
    </row>
    <row r="70" spans="1:9" ht="14.25" customHeight="1">
      <c r="A70" s="57" t="s">
        <v>588</v>
      </c>
      <c r="B70" s="56" t="s">
        <v>100</v>
      </c>
      <c r="C70" s="42"/>
      <c r="D70" s="42"/>
      <c r="E70" s="42">
        <v>4</v>
      </c>
      <c r="F70" s="42">
        <v>3</v>
      </c>
      <c r="G70" s="42">
        <v>1</v>
      </c>
      <c r="H70" s="91">
        <v>0</v>
      </c>
      <c r="I70" s="102">
        <v>0</v>
      </c>
    </row>
    <row r="71" spans="1:9" ht="14.25" customHeight="1">
      <c r="A71" s="57" t="s">
        <v>589</v>
      </c>
      <c r="B71" s="56" t="s">
        <v>101</v>
      </c>
      <c r="C71" s="42"/>
      <c r="D71" s="42"/>
      <c r="E71" s="42">
        <v>4</v>
      </c>
      <c r="F71" s="42">
        <v>3</v>
      </c>
      <c r="G71" s="42">
        <v>2</v>
      </c>
      <c r="H71" s="91">
        <f>H63-H58</f>
        <v>13714030</v>
      </c>
      <c r="I71" s="102">
        <v>13323100</v>
      </c>
    </row>
    <row r="72" spans="1:9" ht="13.5" customHeight="1">
      <c r="A72" s="57" t="s">
        <v>590</v>
      </c>
      <c r="B72" s="5" t="s">
        <v>591</v>
      </c>
      <c r="C72" s="42"/>
      <c r="D72" s="42"/>
      <c r="E72" s="42">
        <v>4</v>
      </c>
      <c r="F72" s="42">
        <v>3</v>
      </c>
      <c r="G72" s="42">
        <v>3</v>
      </c>
      <c r="H72" s="90">
        <f>H41+H55+H70</f>
        <v>23987084</v>
      </c>
      <c r="I72" s="101">
        <v>18184760</v>
      </c>
    </row>
    <row r="73" spans="1:9" ht="14.25" customHeight="1">
      <c r="A73" s="57" t="s">
        <v>592</v>
      </c>
      <c r="B73" s="5" t="s">
        <v>593</v>
      </c>
      <c r="C73" s="42"/>
      <c r="D73" s="42"/>
      <c r="E73" s="42">
        <v>4</v>
      </c>
      <c r="F73" s="42">
        <v>3</v>
      </c>
      <c r="G73" s="42">
        <v>4</v>
      </c>
      <c r="H73" s="90">
        <f>H56+H71</f>
        <v>24348738</v>
      </c>
      <c r="I73" s="101">
        <v>19834200</v>
      </c>
    </row>
    <row r="74" spans="1:9" ht="12.75" customHeight="1">
      <c r="A74" s="57" t="s">
        <v>594</v>
      </c>
      <c r="B74" s="5" t="s">
        <v>595</v>
      </c>
      <c r="C74" s="42"/>
      <c r="D74" s="42"/>
      <c r="E74" s="42">
        <v>4</v>
      </c>
      <c r="F74" s="42">
        <v>3</v>
      </c>
      <c r="G74" s="42">
        <v>5</v>
      </c>
      <c r="H74" s="90">
        <v>0</v>
      </c>
      <c r="I74" s="101">
        <v>0</v>
      </c>
    </row>
    <row r="75" spans="1:9" ht="13.5" customHeight="1">
      <c r="A75" s="57" t="s">
        <v>596</v>
      </c>
      <c r="B75" s="5" t="s">
        <v>597</v>
      </c>
      <c r="C75" s="42"/>
      <c r="D75" s="42"/>
      <c r="E75" s="42">
        <v>4</v>
      </c>
      <c r="F75" s="42">
        <v>3</v>
      </c>
      <c r="G75" s="42">
        <v>6</v>
      </c>
      <c r="H75" s="90">
        <f>H73-H72</f>
        <v>361654</v>
      </c>
      <c r="I75" s="101">
        <v>1649440</v>
      </c>
    </row>
    <row r="76" spans="1:9" ht="13.5" customHeight="1">
      <c r="A76" s="57" t="s">
        <v>598</v>
      </c>
      <c r="B76" s="5" t="s">
        <v>599</v>
      </c>
      <c r="C76" s="42"/>
      <c r="D76" s="42"/>
      <c r="E76" s="42">
        <v>4</v>
      </c>
      <c r="F76" s="42">
        <v>3</v>
      </c>
      <c r="G76" s="42">
        <v>7</v>
      </c>
      <c r="H76" s="91">
        <v>1660147</v>
      </c>
      <c r="I76" s="102">
        <v>3309587</v>
      </c>
    </row>
    <row r="77" spans="1:9" ht="14.25" customHeight="1">
      <c r="A77" s="57" t="s">
        <v>600</v>
      </c>
      <c r="B77" s="5" t="s">
        <v>601</v>
      </c>
      <c r="C77" s="42"/>
      <c r="D77" s="42" t="s">
        <v>166</v>
      </c>
      <c r="E77" s="42">
        <v>4</v>
      </c>
      <c r="F77" s="42">
        <v>3</v>
      </c>
      <c r="G77" s="42">
        <v>8</v>
      </c>
      <c r="H77" s="90">
        <v>7</v>
      </c>
      <c r="I77" s="101">
        <v>0</v>
      </c>
    </row>
    <row r="78" spans="1:9" ht="15" customHeight="1">
      <c r="A78" s="57" t="s">
        <v>602</v>
      </c>
      <c r="B78" s="5" t="s">
        <v>603</v>
      </c>
      <c r="C78" s="42"/>
      <c r="D78" s="42" t="s">
        <v>174</v>
      </c>
      <c r="E78" s="42">
        <v>4</v>
      </c>
      <c r="F78" s="42">
        <v>3</v>
      </c>
      <c r="G78" s="42">
        <v>9</v>
      </c>
      <c r="H78" s="90">
        <v>293</v>
      </c>
      <c r="I78" s="101">
        <v>0</v>
      </c>
    </row>
    <row r="79" spans="1:9" ht="26.25" customHeight="1">
      <c r="A79" s="57" t="s">
        <v>604</v>
      </c>
      <c r="B79" s="5" t="s">
        <v>605</v>
      </c>
      <c r="C79" s="42"/>
      <c r="D79" s="42"/>
      <c r="E79" s="42">
        <v>4</v>
      </c>
      <c r="F79" s="42">
        <v>4</v>
      </c>
      <c r="G79" s="42">
        <v>0</v>
      </c>
      <c r="H79" s="91">
        <f>H76+H74-H75+H77-H78</f>
        <v>1298207</v>
      </c>
      <c r="I79" s="102">
        <v>1660147</v>
      </c>
    </row>
    <row r="81" spans="1:9" ht="13.5">
      <c r="A81" s="62" t="s">
        <v>606</v>
      </c>
      <c r="B81" s="63" t="s">
        <v>663</v>
      </c>
      <c r="I81" s="33" t="s">
        <v>329</v>
      </c>
    </row>
    <row r="82" spans="1:9" ht="13.5">
      <c r="A82" s="62" t="s">
        <v>607</v>
      </c>
      <c r="B82" s="63" t="s">
        <v>683</v>
      </c>
      <c r="E82" s="46"/>
      <c r="F82" s="46"/>
      <c r="H82" s="60" t="s">
        <v>330</v>
      </c>
      <c r="I82" s="114" t="s">
        <v>669</v>
      </c>
    </row>
  </sheetData>
  <sheetProtection/>
  <mergeCells count="14">
    <mergeCell ref="E21:G21"/>
    <mergeCell ref="E22:G22"/>
    <mergeCell ref="A16:A20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portrait" paperSize="9" scale="99" r:id="rId1"/>
  <rowBreaks count="1" manualBreakCount="1">
    <brk id="49" max="8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121</v>
      </c>
    </row>
    <row r="2" ht="13.5">
      <c r="H2" s="4" t="s">
        <v>157</v>
      </c>
    </row>
    <row r="3" spans="1:12" ht="12.75">
      <c r="A3" s="80" t="s">
        <v>331</v>
      </c>
      <c r="B3" s="197"/>
      <c r="C3" s="197"/>
      <c r="D3" s="197"/>
      <c r="E3" s="197"/>
      <c r="F3" s="197"/>
      <c r="G3" s="197"/>
      <c r="H3" s="197"/>
      <c r="I3" s="32"/>
      <c r="L3" s="46"/>
    </row>
    <row r="4" spans="1:9" ht="12.75">
      <c r="A4" s="80" t="s">
        <v>175</v>
      </c>
      <c r="B4" s="197"/>
      <c r="C4" s="197"/>
      <c r="D4" s="197"/>
      <c r="E4" s="197"/>
      <c r="F4" s="197"/>
      <c r="G4" s="197"/>
      <c r="H4" s="197"/>
      <c r="I4" s="32"/>
    </row>
    <row r="5" spans="1:9" ht="12.75">
      <c r="A5" s="80" t="s">
        <v>176</v>
      </c>
      <c r="B5" s="197"/>
      <c r="C5" s="197"/>
      <c r="D5" s="197"/>
      <c r="E5" s="197"/>
      <c r="F5" s="197"/>
      <c r="G5" s="197"/>
      <c r="H5" s="197"/>
      <c r="I5" s="64"/>
    </row>
    <row r="6" spans="1:9" ht="12.75">
      <c r="A6" s="80" t="s">
        <v>178</v>
      </c>
      <c r="B6" s="197"/>
      <c r="C6" s="197"/>
      <c r="D6" s="197"/>
      <c r="E6" s="197"/>
      <c r="F6" s="197"/>
      <c r="G6" s="197"/>
      <c r="H6" s="197"/>
      <c r="I6" s="32"/>
    </row>
    <row r="7" spans="6:9" ht="12.75">
      <c r="F7" s="46"/>
      <c r="G7" s="46"/>
      <c r="H7" s="46"/>
      <c r="I7" s="46"/>
    </row>
    <row r="9" spans="1:9" ht="13.5" thickBot="1">
      <c r="A9" s="232" t="s">
        <v>503</v>
      </c>
      <c r="B9" s="232"/>
      <c r="C9" s="232"/>
      <c r="D9" s="232"/>
      <c r="E9" s="232"/>
      <c r="F9" s="232"/>
      <c r="G9" s="232"/>
      <c r="H9" s="232"/>
      <c r="I9" s="65"/>
    </row>
    <row r="10" spans="1:9" ht="14.25" thickBot="1" thickTop="1">
      <c r="A10" s="231" t="s">
        <v>645</v>
      </c>
      <c r="B10" s="231"/>
      <c r="C10" s="231"/>
      <c r="D10" s="231"/>
      <c r="E10" s="231"/>
      <c r="F10" s="231"/>
      <c r="G10" s="231"/>
      <c r="H10" s="231"/>
      <c r="I10" s="66"/>
    </row>
    <row r="11" spans="2:8" ht="13.5" thickTop="1">
      <c r="B11" s="224" t="s">
        <v>505</v>
      </c>
      <c r="C11" s="224"/>
      <c r="D11" s="224"/>
      <c r="E11" s="224"/>
      <c r="F11" s="224"/>
      <c r="G11" s="224"/>
      <c r="H11" s="224"/>
    </row>
    <row r="14" ht="12.75">
      <c r="H14" s="60" t="s">
        <v>609</v>
      </c>
    </row>
    <row r="15" spans="1:8" ht="12.75">
      <c r="A15" s="179" t="s">
        <v>116</v>
      </c>
      <c r="B15" s="179" t="s">
        <v>507</v>
      </c>
      <c r="C15" s="179" t="s">
        <v>181</v>
      </c>
      <c r="D15" s="226" t="s">
        <v>509</v>
      </c>
      <c r="E15" s="147"/>
      <c r="F15" s="148"/>
      <c r="G15" s="162" t="s">
        <v>334</v>
      </c>
      <c r="H15" s="162"/>
    </row>
    <row r="16" spans="1:8" ht="12.75">
      <c r="A16" s="204"/>
      <c r="B16" s="204"/>
      <c r="C16" s="204"/>
      <c r="D16" s="227"/>
      <c r="E16" s="228"/>
      <c r="F16" s="229"/>
      <c r="G16" s="162"/>
      <c r="H16" s="162"/>
    </row>
    <row r="17" spans="1:8" ht="12.75">
      <c r="A17" s="204"/>
      <c r="B17" s="204"/>
      <c r="C17" s="204"/>
      <c r="D17" s="227"/>
      <c r="E17" s="228"/>
      <c r="F17" s="229"/>
      <c r="G17" s="162"/>
      <c r="H17" s="162"/>
    </row>
    <row r="18" spans="1:8" ht="12.75">
      <c r="A18" s="204"/>
      <c r="B18" s="204"/>
      <c r="C18" s="204"/>
      <c r="D18" s="227"/>
      <c r="E18" s="228"/>
      <c r="F18" s="229"/>
      <c r="G18" s="179" t="s">
        <v>510</v>
      </c>
      <c r="H18" s="179" t="s">
        <v>511</v>
      </c>
    </row>
    <row r="19" spans="1:8" ht="12.75">
      <c r="A19" s="205"/>
      <c r="B19" s="205"/>
      <c r="C19" s="205"/>
      <c r="D19" s="230"/>
      <c r="E19" s="149"/>
      <c r="F19" s="150"/>
      <c r="G19" s="205"/>
      <c r="H19" s="205"/>
    </row>
    <row r="20" spans="1:8" ht="12.75">
      <c r="A20" s="42">
        <v>1</v>
      </c>
      <c r="B20" s="42">
        <v>2</v>
      </c>
      <c r="C20" s="42">
        <v>3</v>
      </c>
      <c r="D20" s="162">
        <v>4</v>
      </c>
      <c r="E20" s="162"/>
      <c r="F20" s="162"/>
      <c r="G20" s="42">
        <v>5</v>
      </c>
      <c r="H20" s="42">
        <v>6</v>
      </c>
    </row>
    <row r="21" spans="1:8" ht="29.25" customHeight="1">
      <c r="A21" s="42" t="s">
        <v>610</v>
      </c>
      <c r="B21" s="5" t="s">
        <v>611</v>
      </c>
      <c r="C21" s="42"/>
      <c r="D21" s="162"/>
      <c r="E21" s="162"/>
      <c r="F21" s="162"/>
      <c r="G21" s="42"/>
      <c r="H21" s="42"/>
    </row>
    <row r="22" spans="1:8" ht="14.25" customHeight="1">
      <c r="A22" s="57" t="s">
        <v>612</v>
      </c>
      <c r="B22" s="56" t="s">
        <v>102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513</v>
      </c>
      <c r="B23" s="5" t="s">
        <v>613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516</v>
      </c>
      <c r="B24" s="5" t="s">
        <v>614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518</v>
      </c>
      <c r="B25" s="5" t="s">
        <v>615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7" t="s">
        <v>616</v>
      </c>
      <c r="B26" s="56" t="s">
        <v>103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513</v>
      </c>
      <c r="B27" s="5" t="s">
        <v>617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516</v>
      </c>
      <c r="B28" s="5" t="s">
        <v>618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518</v>
      </c>
      <c r="B29" s="5" t="s">
        <v>619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520</v>
      </c>
      <c r="B30" s="5" t="s">
        <v>620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522</v>
      </c>
      <c r="B31" s="5" t="s">
        <v>621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7" t="s">
        <v>622</v>
      </c>
      <c r="B32" s="56" t="s">
        <v>104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7" t="s">
        <v>623</v>
      </c>
      <c r="B33" s="56" t="s">
        <v>105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624</v>
      </c>
      <c r="B34" s="5" t="s">
        <v>625</v>
      </c>
      <c r="C34" s="42"/>
      <c r="D34" s="42"/>
      <c r="E34" s="42"/>
      <c r="F34" s="42"/>
      <c r="G34" s="42"/>
      <c r="H34" s="42"/>
    </row>
    <row r="35" spans="1:8" ht="17.25" customHeight="1">
      <c r="A35" s="57" t="s">
        <v>612</v>
      </c>
      <c r="B35" s="56" t="s">
        <v>106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513</v>
      </c>
      <c r="B36" s="5" t="s">
        <v>544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516</v>
      </c>
      <c r="B37" s="5" t="s">
        <v>546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518</v>
      </c>
      <c r="B38" s="5" t="s">
        <v>548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520</v>
      </c>
      <c r="B39" s="5" t="s">
        <v>550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522</v>
      </c>
      <c r="B40" s="5" t="s">
        <v>552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523</v>
      </c>
      <c r="B41" s="5" t="s">
        <v>554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7" t="s">
        <v>616</v>
      </c>
      <c r="B42" s="56" t="s">
        <v>107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513</v>
      </c>
      <c r="B43" s="5" t="s">
        <v>557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516</v>
      </c>
      <c r="B44" s="5" t="s">
        <v>559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518</v>
      </c>
      <c r="B45" s="5" t="s">
        <v>561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520</v>
      </c>
      <c r="B46" s="5" t="s">
        <v>563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7" t="s">
        <v>622</v>
      </c>
      <c r="B47" s="56" t="s">
        <v>108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7" t="s">
        <v>623</v>
      </c>
      <c r="B48" s="56" t="s">
        <v>109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626</v>
      </c>
      <c r="B49" s="5" t="s">
        <v>627</v>
      </c>
      <c r="C49" s="42"/>
      <c r="D49" s="42"/>
      <c r="E49" s="42"/>
      <c r="F49" s="5"/>
      <c r="G49" s="42"/>
      <c r="H49" s="42"/>
    </row>
    <row r="50" spans="1:8" ht="24.75" customHeight="1">
      <c r="A50" s="57" t="s">
        <v>612</v>
      </c>
      <c r="B50" s="56" t="s">
        <v>110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513</v>
      </c>
      <c r="B51" s="5" t="s">
        <v>568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516</v>
      </c>
      <c r="B52" s="5" t="s">
        <v>570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518</v>
      </c>
      <c r="B53" s="5" t="s">
        <v>572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520</v>
      </c>
      <c r="B54" s="5" t="s">
        <v>574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7" t="s">
        <v>616</v>
      </c>
      <c r="B55" s="56" t="s">
        <v>111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513</v>
      </c>
      <c r="B56" s="5" t="s">
        <v>577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516</v>
      </c>
      <c r="B57" s="5" t="s">
        <v>579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518</v>
      </c>
      <c r="B58" s="5" t="s">
        <v>581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520</v>
      </c>
      <c r="B59" s="5" t="s">
        <v>583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522</v>
      </c>
      <c r="B60" s="5" t="s">
        <v>585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523</v>
      </c>
      <c r="B61" s="5" t="s">
        <v>587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7" t="s">
        <v>622</v>
      </c>
      <c r="B62" s="56" t="s">
        <v>112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7" t="s">
        <v>623</v>
      </c>
      <c r="B63" s="56" t="s">
        <v>113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628</v>
      </c>
      <c r="B64" s="5" t="s">
        <v>629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630</v>
      </c>
      <c r="B65" s="5" t="s">
        <v>631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632</v>
      </c>
      <c r="B66" s="5" t="s">
        <v>633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634</v>
      </c>
      <c r="B67" s="5" t="s">
        <v>635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636</v>
      </c>
      <c r="B68" s="5" t="s">
        <v>637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612</v>
      </c>
      <c r="B69" s="5" t="s">
        <v>638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639</v>
      </c>
      <c r="B70" s="5" t="s">
        <v>640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641</v>
      </c>
      <c r="B71" s="5" t="s">
        <v>642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7" t="s">
        <v>606</v>
      </c>
      <c r="B73" s="63" t="s">
        <v>643</v>
      </c>
      <c r="H73" s="30" t="s">
        <v>329</v>
      </c>
    </row>
    <row r="74" spans="1:8" ht="12.75">
      <c r="A74" s="67" t="s">
        <v>607</v>
      </c>
      <c r="B74" s="63" t="s">
        <v>643</v>
      </c>
      <c r="G74" s="30" t="s">
        <v>644</v>
      </c>
      <c r="H74" s="53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110" zoomScaleNormal="110" zoomScalePageLayoutView="0" workbookViewId="0" topLeftCell="A1">
      <selection activeCell="O12" sqref="O12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3.25390625" style="30" customWidth="1"/>
    <col min="6" max="6" width="8.125" style="30" customWidth="1"/>
    <col min="7" max="7" width="7.875" style="30" customWidth="1"/>
    <col min="8" max="8" width="11.25390625" style="30" customWidth="1"/>
    <col min="9" max="9" width="11.375" style="30" customWidth="1"/>
    <col min="10" max="10" width="13.875" style="30" customWidth="1"/>
    <col min="11" max="11" width="8.875" style="30" customWidth="1"/>
    <col min="12" max="12" width="13.75390625" style="30" customWidth="1"/>
    <col min="13" max="14" width="9.125" style="30" customWidth="1"/>
    <col min="15" max="15" width="11.875" style="30" bestFit="1" customWidth="1"/>
    <col min="16" max="16384" width="9.125" style="30" customWidth="1"/>
  </cols>
  <sheetData>
    <row r="1" spans="8:12" ht="13.5">
      <c r="H1" s="6"/>
      <c r="K1" s="58"/>
      <c r="L1" s="3" t="s">
        <v>121</v>
      </c>
    </row>
    <row r="2" spans="8:12" ht="13.5">
      <c r="H2" s="6"/>
      <c r="K2" s="239" t="s">
        <v>158</v>
      </c>
      <c r="L2" s="240"/>
    </row>
    <row r="3" spans="1:12" ht="12.75">
      <c r="A3" s="80" t="s">
        <v>331</v>
      </c>
      <c r="B3" s="197" t="s">
        <v>658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2.75">
      <c r="A4" s="80" t="s">
        <v>175</v>
      </c>
      <c r="B4" s="197" t="s">
        <v>664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2.75">
      <c r="A5" s="80" t="s">
        <v>176</v>
      </c>
      <c r="B5" s="197" t="s">
        <v>659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2.75">
      <c r="A6" s="80" t="s">
        <v>178</v>
      </c>
      <c r="B6" s="241" t="s">
        <v>660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1" spans="1:12" ht="16.5" thickBot="1">
      <c r="A11" s="233" t="s">
        <v>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</row>
    <row r="12" spans="1:12" ht="13.5" thickTop="1">
      <c r="A12" s="234" t="s">
        <v>684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5" ht="12.75">
      <c r="L15" s="30" t="s">
        <v>506</v>
      </c>
    </row>
    <row r="16" ht="0.75" customHeight="1"/>
    <row r="17" ht="12.75" hidden="1"/>
    <row r="18" spans="1:12" ht="30.75" customHeight="1">
      <c r="A18" s="218" t="s">
        <v>1</v>
      </c>
      <c r="B18" s="235" t="s">
        <v>509</v>
      </c>
      <c r="C18" s="235"/>
      <c r="D18" s="235"/>
      <c r="E18" s="162" t="s">
        <v>2</v>
      </c>
      <c r="F18" s="162"/>
      <c r="G18" s="162"/>
      <c r="H18" s="162"/>
      <c r="I18" s="162"/>
      <c r="J18" s="162"/>
      <c r="K18" s="235" t="s">
        <v>3</v>
      </c>
      <c r="L18" s="235" t="s">
        <v>4</v>
      </c>
    </row>
    <row r="19" spans="1:12" ht="15.75" customHeight="1">
      <c r="A19" s="218"/>
      <c r="B19" s="235"/>
      <c r="C19" s="235"/>
      <c r="D19" s="235"/>
      <c r="E19" s="162"/>
      <c r="F19" s="162"/>
      <c r="G19" s="162"/>
      <c r="H19" s="162"/>
      <c r="I19" s="162"/>
      <c r="J19" s="162"/>
      <c r="K19" s="235"/>
      <c r="L19" s="235"/>
    </row>
    <row r="20" spans="1:12" ht="16.5" customHeight="1" hidden="1">
      <c r="A20" s="218"/>
      <c r="B20" s="235"/>
      <c r="C20" s="235"/>
      <c r="D20" s="235"/>
      <c r="E20" s="165"/>
      <c r="F20" s="165"/>
      <c r="G20" s="165"/>
      <c r="H20" s="165"/>
      <c r="I20" s="165"/>
      <c r="J20" s="165"/>
      <c r="K20" s="235"/>
      <c r="L20" s="235"/>
    </row>
    <row r="21" spans="1:12" ht="214.5" customHeight="1">
      <c r="A21" s="218"/>
      <c r="B21" s="235"/>
      <c r="C21" s="235"/>
      <c r="D21" s="235"/>
      <c r="E21" s="235" t="s">
        <v>5</v>
      </c>
      <c r="F21" s="70" t="s">
        <v>6</v>
      </c>
      <c r="G21" s="235" t="s">
        <v>7</v>
      </c>
      <c r="H21" s="237" t="s">
        <v>8</v>
      </c>
      <c r="I21" s="235" t="s">
        <v>9</v>
      </c>
      <c r="J21" s="70" t="s">
        <v>10</v>
      </c>
      <c r="K21" s="235"/>
      <c r="L21" s="235"/>
    </row>
    <row r="22" spans="1:12" ht="81" customHeight="1" hidden="1">
      <c r="A22" s="5"/>
      <c r="B22" s="235"/>
      <c r="C22" s="235"/>
      <c r="D22" s="235"/>
      <c r="E22" s="235"/>
      <c r="F22" s="71" t="s">
        <v>11</v>
      </c>
      <c r="G22" s="235"/>
      <c r="H22" s="237"/>
      <c r="I22" s="235"/>
      <c r="J22" s="71"/>
      <c r="K22" s="235"/>
      <c r="L22" s="69"/>
    </row>
    <row r="23" spans="1:12" ht="41.25" customHeight="1" hidden="1">
      <c r="A23" s="5"/>
      <c r="B23" s="235"/>
      <c r="C23" s="235"/>
      <c r="D23" s="235"/>
      <c r="E23" s="235"/>
      <c r="F23" s="69"/>
      <c r="G23" s="235"/>
      <c r="H23" s="237"/>
      <c r="I23" s="235"/>
      <c r="J23" s="71" t="s">
        <v>12</v>
      </c>
      <c r="K23" s="235"/>
      <c r="L23" s="69"/>
    </row>
    <row r="24" spans="1:12" ht="12.75">
      <c r="A24" s="42">
        <v>1</v>
      </c>
      <c r="B24" s="162">
        <v>2</v>
      </c>
      <c r="C24" s="162"/>
      <c r="D24" s="162"/>
      <c r="E24" s="42">
        <v>3</v>
      </c>
      <c r="F24" s="42">
        <v>4</v>
      </c>
      <c r="G24" s="42">
        <v>5</v>
      </c>
      <c r="H24" s="42">
        <v>6</v>
      </c>
      <c r="I24" s="42">
        <v>7</v>
      </c>
      <c r="J24" s="42">
        <v>8</v>
      </c>
      <c r="K24" s="42">
        <v>9</v>
      </c>
      <c r="L24" s="42">
        <v>10</v>
      </c>
    </row>
    <row r="25" spans="1:12" ht="16.5" customHeight="1">
      <c r="A25" s="56" t="s">
        <v>685</v>
      </c>
      <c r="B25" s="42">
        <v>9</v>
      </c>
      <c r="C25" s="42">
        <v>0</v>
      </c>
      <c r="D25" s="42">
        <v>1</v>
      </c>
      <c r="E25" s="101">
        <v>82061300</v>
      </c>
      <c r="F25" s="101">
        <v>0</v>
      </c>
      <c r="G25" s="101">
        <v>0</v>
      </c>
      <c r="H25" s="101">
        <v>23722342</v>
      </c>
      <c r="I25" s="101">
        <v>30374771</v>
      </c>
      <c r="J25" s="101">
        <f>E25+F25+G25+H25+I25</f>
        <v>136158413</v>
      </c>
      <c r="K25" s="101">
        <v>0</v>
      </c>
      <c r="L25" s="101">
        <f>J25</f>
        <v>136158413</v>
      </c>
    </row>
    <row r="26" spans="1:12" ht="18.75" customHeight="1">
      <c r="A26" s="5" t="s">
        <v>13</v>
      </c>
      <c r="B26" s="42">
        <v>9</v>
      </c>
      <c r="C26" s="42">
        <v>0</v>
      </c>
      <c r="D26" s="42">
        <v>2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f>E26+F26+G26+H26+I26</f>
        <v>0</v>
      </c>
      <c r="K26" s="101">
        <v>0</v>
      </c>
      <c r="L26" s="101">
        <f>J26</f>
        <v>0</v>
      </c>
    </row>
    <row r="27" spans="1:12" ht="19.5" customHeight="1">
      <c r="A27" s="5" t="s">
        <v>14</v>
      </c>
      <c r="B27" s="42">
        <v>9</v>
      </c>
      <c r="C27" s="42">
        <v>0</v>
      </c>
      <c r="D27" s="42">
        <v>3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f>E27+F27+G27+H27+I27</f>
        <v>0</v>
      </c>
      <c r="K27" s="101">
        <v>0</v>
      </c>
      <c r="L27" s="101">
        <f>J27</f>
        <v>0</v>
      </c>
    </row>
    <row r="28" spans="1:12" ht="28.5" customHeight="1">
      <c r="A28" s="238" t="s">
        <v>686</v>
      </c>
      <c r="B28" s="162">
        <v>9</v>
      </c>
      <c r="C28" s="162">
        <v>0</v>
      </c>
      <c r="D28" s="162">
        <v>4</v>
      </c>
      <c r="E28" s="236">
        <f>E25</f>
        <v>82061300</v>
      </c>
      <c r="F28" s="236">
        <v>0</v>
      </c>
      <c r="G28" s="236">
        <v>0</v>
      </c>
      <c r="H28" s="236">
        <f>H25</f>
        <v>23722342</v>
      </c>
      <c r="I28" s="236">
        <v>30374771</v>
      </c>
      <c r="J28" s="236">
        <f>E28+F28+G28+H28+I28</f>
        <v>136158413</v>
      </c>
      <c r="K28" s="236"/>
      <c r="L28" s="236">
        <f>J28</f>
        <v>136158413</v>
      </c>
    </row>
    <row r="29" spans="1:12" ht="15" customHeight="1">
      <c r="A29" s="238"/>
      <c r="B29" s="162"/>
      <c r="C29" s="162"/>
      <c r="D29" s="162"/>
      <c r="E29" s="236"/>
      <c r="F29" s="236"/>
      <c r="G29" s="236"/>
      <c r="H29" s="236"/>
      <c r="I29" s="236"/>
      <c r="J29" s="236"/>
      <c r="K29" s="236"/>
      <c r="L29" s="236"/>
    </row>
    <row r="30" spans="1:12" ht="12.75">
      <c r="A30" s="5" t="s">
        <v>15</v>
      </c>
      <c r="B30" s="42">
        <v>9</v>
      </c>
      <c r="C30" s="42">
        <v>0</v>
      </c>
      <c r="D30" s="42">
        <v>5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f>E30+F30+G30+H30+I30</f>
        <v>0</v>
      </c>
      <c r="K30" s="101">
        <v>0</v>
      </c>
      <c r="L30" s="101">
        <f aca="true" t="shared" si="0" ref="L30:L40">J30</f>
        <v>0</v>
      </c>
    </row>
    <row r="31" spans="1:12" ht="33" customHeight="1">
      <c r="A31" s="5" t="s">
        <v>16</v>
      </c>
      <c r="B31" s="42">
        <v>9</v>
      </c>
      <c r="C31" s="42">
        <v>0</v>
      </c>
      <c r="D31" s="42">
        <v>6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f aca="true" t="shared" si="1" ref="J31:J38">E31+F31+G31+H31+I31</f>
        <v>0</v>
      </c>
      <c r="K31" s="101">
        <v>0</v>
      </c>
      <c r="L31" s="101">
        <f t="shared" si="0"/>
        <v>0</v>
      </c>
    </row>
    <row r="32" spans="1:12" ht="32.25" customHeight="1">
      <c r="A32" s="5" t="s">
        <v>17</v>
      </c>
      <c r="B32" s="42">
        <v>9</v>
      </c>
      <c r="C32" s="42">
        <v>0</v>
      </c>
      <c r="D32" s="42">
        <v>7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f t="shared" si="1"/>
        <v>0</v>
      </c>
      <c r="K32" s="101">
        <v>0</v>
      </c>
      <c r="L32" s="101">
        <f t="shared" si="0"/>
        <v>0</v>
      </c>
    </row>
    <row r="33" spans="1:12" ht="16.5" customHeight="1">
      <c r="A33" s="5" t="s">
        <v>18</v>
      </c>
      <c r="B33" s="42">
        <v>9</v>
      </c>
      <c r="C33" s="42">
        <v>0</v>
      </c>
      <c r="D33" s="42">
        <v>8</v>
      </c>
      <c r="E33" s="101">
        <v>0</v>
      </c>
      <c r="F33" s="101">
        <v>0</v>
      </c>
      <c r="G33" s="101">
        <v>0</v>
      </c>
      <c r="H33" s="101">
        <v>0</v>
      </c>
      <c r="I33" s="101">
        <v>12744199</v>
      </c>
      <c r="J33" s="101">
        <f>E33+F33+G33+H33+I33</f>
        <v>12744199</v>
      </c>
      <c r="K33" s="101">
        <v>0</v>
      </c>
      <c r="L33" s="101">
        <f t="shared" si="0"/>
        <v>12744199</v>
      </c>
    </row>
    <row r="34" spans="1:12" ht="18.75" customHeight="1">
      <c r="A34" s="5" t="s">
        <v>19</v>
      </c>
      <c r="B34" s="42">
        <v>9</v>
      </c>
      <c r="C34" s="42">
        <v>0</v>
      </c>
      <c r="D34" s="42">
        <v>9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f t="shared" si="1"/>
        <v>0</v>
      </c>
      <c r="K34" s="101">
        <v>0</v>
      </c>
      <c r="L34" s="101"/>
    </row>
    <row r="35" spans="1:12" ht="29.25" customHeight="1">
      <c r="A35" s="5" t="s">
        <v>20</v>
      </c>
      <c r="B35" s="42">
        <v>9</v>
      </c>
      <c r="C35" s="42">
        <v>1</v>
      </c>
      <c r="D35" s="42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-11734980</v>
      </c>
      <c r="J35" s="101">
        <f t="shared" si="1"/>
        <v>-11734980</v>
      </c>
      <c r="K35" s="101">
        <v>0</v>
      </c>
      <c r="L35" s="101">
        <v>-11734980</v>
      </c>
    </row>
    <row r="36" spans="1:12" ht="33.75" customHeight="1">
      <c r="A36" s="5" t="s">
        <v>21</v>
      </c>
      <c r="B36" s="42">
        <v>9</v>
      </c>
      <c r="C36" s="42">
        <v>1</v>
      </c>
      <c r="D36" s="42">
        <v>1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f t="shared" si="1"/>
        <v>0</v>
      </c>
      <c r="K36" s="101">
        <v>0</v>
      </c>
      <c r="L36" s="101">
        <f t="shared" si="0"/>
        <v>0</v>
      </c>
    </row>
    <row r="37" spans="1:12" ht="32.25" customHeight="1">
      <c r="A37" s="56" t="s">
        <v>687</v>
      </c>
      <c r="B37" s="42">
        <v>9</v>
      </c>
      <c r="C37" s="42">
        <v>1</v>
      </c>
      <c r="D37" s="42">
        <v>2</v>
      </c>
      <c r="E37" s="102">
        <f aca="true" t="shared" si="2" ref="E37:K37">SUM(E28:E36)</f>
        <v>82061300</v>
      </c>
      <c r="F37" s="102">
        <f t="shared" si="2"/>
        <v>0</v>
      </c>
      <c r="G37" s="102">
        <f t="shared" si="2"/>
        <v>0</v>
      </c>
      <c r="H37" s="102">
        <f t="shared" si="2"/>
        <v>23722342</v>
      </c>
      <c r="I37" s="102">
        <f t="shared" si="2"/>
        <v>31383990</v>
      </c>
      <c r="J37" s="102">
        <f t="shared" si="2"/>
        <v>137167632</v>
      </c>
      <c r="K37" s="102">
        <f t="shared" si="2"/>
        <v>0</v>
      </c>
      <c r="L37" s="102">
        <f t="shared" si="0"/>
        <v>137167632</v>
      </c>
    </row>
    <row r="38" spans="1:12" ht="18" customHeight="1">
      <c r="A38" s="5" t="s">
        <v>22</v>
      </c>
      <c r="B38" s="42">
        <v>9</v>
      </c>
      <c r="C38" s="42">
        <v>1</v>
      </c>
      <c r="D38" s="42">
        <v>3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f t="shared" si="1"/>
        <v>0</v>
      </c>
      <c r="K38" s="101">
        <v>0</v>
      </c>
      <c r="L38" s="101">
        <f t="shared" si="0"/>
        <v>0</v>
      </c>
    </row>
    <row r="39" spans="1:12" ht="18.75" customHeight="1">
      <c r="A39" s="5" t="s">
        <v>23</v>
      </c>
      <c r="B39" s="42">
        <v>9</v>
      </c>
      <c r="C39" s="42">
        <v>1</v>
      </c>
      <c r="D39" s="42">
        <v>4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f t="shared" si="0"/>
        <v>0</v>
      </c>
    </row>
    <row r="40" spans="1:12" ht="13.5">
      <c r="A40" s="56" t="s">
        <v>688</v>
      </c>
      <c r="B40" s="162">
        <v>9</v>
      </c>
      <c r="C40" s="162">
        <v>1</v>
      </c>
      <c r="D40" s="162">
        <v>5</v>
      </c>
      <c r="E40" s="236">
        <f>E37</f>
        <v>82061300</v>
      </c>
      <c r="F40" s="236">
        <f>F37</f>
        <v>0</v>
      </c>
      <c r="G40" s="236">
        <f>G37</f>
        <v>0</v>
      </c>
      <c r="H40" s="236">
        <f>H37</f>
        <v>23722342</v>
      </c>
      <c r="I40" s="236">
        <f>I37+I39</f>
        <v>31383990</v>
      </c>
      <c r="J40" s="236">
        <f>J37+J39</f>
        <v>137167632</v>
      </c>
      <c r="K40" s="236">
        <v>0</v>
      </c>
      <c r="L40" s="236">
        <f t="shared" si="0"/>
        <v>137167632</v>
      </c>
    </row>
    <row r="41" spans="1:12" ht="13.5">
      <c r="A41" s="56" t="s">
        <v>689</v>
      </c>
      <c r="B41" s="162"/>
      <c r="C41" s="162"/>
      <c r="D41" s="162"/>
      <c r="E41" s="236"/>
      <c r="F41" s="236"/>
      <c r="G41" s="236"/>
      <c r="H41" s="236"/>
      <c r="I41" s="236"/>
      <c r="J41" s="236"/>
      <c r="K41" s="236"/>
      <c r="L41" s="236"/>
    </row>
    <row r="42" spans="1:12" ht="18" customHeight="1">
      <c r="A42" s="5" t="s">
        <v>24</v>
      </c>
      <c r="B42" s="42">
        <v>9</v>
      </c>
      <c r="C42" s="42">
        <v>1</v>
      </c>
      <c r="D42" s="42">
        <v>6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f aca="true" t="shared" si="3" ref="J42:J48">E42+F42+G42+H42+I42</f>
        <v>0</v>
      </c>
      <c r="K42" s="101">
        <v>0</v>
      </c>
      <c r="L42" s="101">
        <f aca="true" t="shared" si="4" ref="L42:L49">J42</f>
        <v>0</v>
      </c>
    </row>
    <row r="43" spans="1:12" ht="30.75" customHeight="1">
      <c r="A43" s="5" t="s">
        <v>25</v>
      </c>
      <c r="B43" s="42">
        <v>9</v>
      </c>
      <c r="C43" s="42">
        <v>1</v>
      </c>
      <c r="D43" s="42">
        <v>7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f t="shared" si="3"/>
        <v>0</v>
      </c>
      <c r="K43" s="101">
        <v>0</v>
      </c>
      <c r="L43" s="101">
        <f t="shared" si="4"/>
        <v>0</v>
      </c>
    </row>
    <row r="44" spans="1:12" ht="31.5" customHeight="1">
      <c r="A44" s="5" t="s">
        <v>26</v>
      </c>
      <c r="B44" s="42">
        <v>9</v>
      </c>
      <c r="C44" s="42">
        <v>1</v>
      </c>
      <c r="D44" s="42">
        <v>8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f t="shared" si="3"/>
        <v>0</v>
      </c>
      <c r="K44" s="101">
        <v>0</v>
      </c>
      <c r="L44" s="101">
        <f t="shared" si="4"/>
        <v>0</v>
      </c>
    </row>
    <row r="45" spans="1:12" ht="18" customHeight="1">
      <c r="A45" s="5" t="s">
        <v>27</v>
      </c>
      <c r="B45" s="42">
        <v>9</v>
      </c>
      <c r="C45" s="42">
        <v>1</v>
      </c>
      <c r="D45" s="42">
        <v>9</v>
      </c>
      <c r="E45" s="101">
        <v>0</v>
      </c>
      <c r="F45" s="101">
        <v>0</v>
      </c>
      <c r="G45" s="101">
        <v>0</v>
      </c>
      <c r="H45" s="101">
        <v>0</v>
      </c>
      <c r="I45" s="101">
        <v>12351040</v>
      </c>
      <c r="J45" s="101">
        <f t="shared" si="3"/>
        <v>12351040</v>
      </c>
      <c r="K45" s="101">
        <v>0</v>
      </c>
      <c r="L45" s="101">
        <f t="shared" si="4"/>
        <v>12351040</v>
      </c>
    </row>
    <row r="46" spans="1:12" ht="19.5" customHeight="1">
      <c r="A46" s="5" t="s">
        <v>28</v>
      </c>
      <c r="B46" s="42">
        <v>9</v>
      </c>
      <c r="C46" s="42">
        <v>2</v>
      </c>
      <c r="D46" s="42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f t="shared" si="3"/>
        <v>0</v>
      </c>
      <c r="K46" s="101">
        <v>0</v>
      </c>
      <c r="L46" s="101">
        <v>0</v>
      </c>
    </row>
    <row r="47" spans="1:12" ht="33.75" customHeight="1">
      <c r="A47" s="5" t="s">
        <v>29</v>
      </c>
      <c r="B47" s="42">
        <v>9</v>
      </c>
      <c r="C47" s="42">
        <v>2</v>
      </c>
      <c r="D47" s="42">
        <v>1</v>
      </c>
      <c r="E47" s="101">
        <v>0</v>
      </c>
      <c r="F47" s="101">
        <v>0</v>
      </c>
      <c r="G47" s="101">
        <v>0</v>
      </c>
      <c r="H47" s="101">
        <v>0</v>
      </c>
      <c r="I47" s="101">
        <v>-12712895</v>
      </c>
      <c r="J47" s="101">
        <f t="shared" si="3"/>
        <v>-12712895</v>
      </c>
      <c r="K47" s="101">
        <v>0</v>
      </c>
      <c r="L47" s="101">
        <f>J47</f>
        <v>-12712895</v>
      </c>
    </row>
    <row r="48" spans="1:12" ht="33.75" customHeight="1">
      <c r="A48" s="5" t="s">
        <v>30</v>
      </c>
      <c r="B48" s="42">
        <v>9</v>
      </c>
      <c r="C48" s="42">
        <v>2</v>
      </c>
      <c r="D48" s="42">
        <v>2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f t="shared" si="3"/>
        <v>0</v>
      </c>
      <c r="K48" s="101">
        <v>0</v>
      </c>
      <c r="L48" s="101">
        <f t="shared" si="4"/>
        <v>0</v>
      </c>
    </row>
    <row r="49" spans="1:12" ht="18.75" customHeight="1">
      <c r="A49" s="56" t="s">
        <v>690</v>
      </c>
      <c r="B49" s="162">
        <v>9</v>
      </c>
      <c r="C49" s="162">
        <v>2</v>
      </c>
      <c r="D49" s="162">
        <v>3</v>
      </c>
      <c r="E49" s="236">
        <f aca="true" t="shared" si="5" ref="E49:K49">SUM(E40:E48)</f>
        <v>82061300</v>
      </c>
      <c r="F49" s="236">
        <f t="shared" si="5"/>
        <v>0</v>
      </c>
      <c r="G49" s="236">
        <f t="shared" si="5"/>
        <v>0</v>
      </c>
      <c r="H49" s="236">
        <f t="shared" si="5"/>
        <v>23722342</v>
      </c>
      <c r="I49" s="236">
        <f t="shared" si="5"/>
        <v>31022135</v>
      </c>
      <c r="J49" s="236">
        <f t="shared" si="5"/>
        <v>136805777</v>
      </c>
      <c r="K49" s="236">
        <f t="shared" si="5"/>
        <v>0</v>
      </c>
      <c r="L49" s="236">
        <f t="shared" si="4"/>
        <v>136805777</v>
      </c>
    </row>
    <row r="50" spans="1:15" ht="16.5" customHeight="1">
      <c r="A50" s="5" t="s">
        <v>31</v>
      </c>
      <c r="B50" s="162"/>
      <c r="C50" s="162"/>
      <c r="D50" s="162"/>
      <c r="E50" s="236"/>
      <c r="F50" s="236"/>
      <c r="G50" s="236"/>
      <c r="H50" s="236"/>
      <c r="I50" s="236"/>
      <c r="J50" s="236"/>
      <c r="K50" s="236"/>
      <c r="L50" s="236"/>
      <c r="O50" s="115"/>
    </row>
    <row r="51" ht="12.75">
      <c r="A51" s="63"/>
    </row>
    <row r="52" spans="5:7" ht="12.75">
      <c r="E52" s="46"/>
      <c r="F52" s="46"/>
      <c r="G52" s="46"/>
    </row>
    <row r="53" spans="1:12" ht="12.75">
      <c r="A53" s="72" t="s">
        <v>662</v>
      </c>
      <c r="E53" s="46"/>
      <c r="F53" s="46"/>
      <c r="G53" s="46"/>
      <c r="L53" s="30" t="s">
        <v>329</v>
      </c>
    </row>
    <row r="54" spans="5:12" ht="12.75">
      <c r="E54" s="46"/>
      <c r="F54" s="46"/>
      <c r="G54" s="46"/>
      <c r="I54" s="30" t="s">
        <v>330</v>
      </c>
      <c r="L54" s="53" t="s">
        <v>670</v>
      </c>
    </row>
    <row r="55" spans="1:7" ht="12.75">
      <c r="A55" s="53" t="s">
        <v>691</v>
      </c>
      <c r="E55" s="46"/>
      <c r="F55" s="46"/>
      <c r="G55" s="46"/>
    </row>
  </sheetData>
  <sheetProtection/>
  <mergeCells count="52">
    <mergeCell ref="K2:L2"/>
    <mergeCell ref="B3:L3"/>
    <mergeCell ref="B4:L4"/>
    <mergeCell ref="B5:L5"/>
    <mergeCell ref="B6:L6"/>
    <mergeCell ref="I49:I50"/>
    <mergeCell ref="J49:J50"/>
    <mergeCell ref="K49:K50"/>
    <mergeCell ref="L49:L50"/>
    <mergeCell ref="J40:J41"/>
    <mergeCell ref="K40:K41"/>
    <mergeCell ref="L40:L41"/>
    <mergeCell ref="B49:B50"/>
    <mergeCell ref="C49:C50"/>
    <mergeCell ref="H49:H50"/>
    <mergeCell ref="F40:F41"/>
    <mergeCell ref="G40:G41"/>
    <mergeCell ref="H40:H41"/>
    <mergeCell ref="D49:D50"/>
    <mergeCell ref="E49:E50"/>
    <mergeCell ref="F49:F50"/>
    <mergeCell ref="G49:G50"/>
    <mergeCell ref="L28:L29"/>
    <mergeCell ref="I40:I41"/>
    <mergeCell ref="B40:B41"/>
    <mergeCell ref="C40:C41"/>
    <mergeCell ref="D40:D41"/>
    <mergeCell ref="E40:E41"/>
    <mergeCell ref="H28:H29"/>
    <mergeCell ref="I28:I29"/>
    <mergeCell ref="B24:D24"/>
    <mergeCell ref="A28:A29"/>
    <mergeCell ref="B28:B29"/>
    <mergeCell ref="C28:C29"/>
    <mergeCell ref="D28:D29"/>
    <mergeCell ref="E28:E29"/>
    <mergeCell ref="J28:J29"/>
    <mergeCell ref="K28:K29"/>
    <mergeCell ref="H21:H23"/>
    <mergeCell ref="I21:I23"/>
    <mergeCell ref="E21:E23"/>
    <mergeCell ref="G21:G23"/>
    <mergeCell ref="F28:F29"/>
    <mergeCell ref="G28:G29"/>
    <mergeCell ref="A11:L11"/>
    <mergeCell ref="A12:L12"/>
    <mergeCell ref="A18:A21"/>
    <mergeCell ref="B18:D23"/>
    <mergeCell ref="E18:J19"/>
    <mergeCell ref="K18:K23"/>
    <mergeCell ref="L18:L21"/>
    <mergeCell ref="E20:J20"/>
  </mergeCell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67" r:id="rId1"/>
  <rowBreaks count="1" manualBreakCount="1"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4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3" t="s">
        <v>159</v>
      </c>
      <c r="B4" s="73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4"/>
      <c r="B5" s="75"/>
    </row>
    <row r="6" spans="1:2" ht="13.5">
      <c r="A6" s="76"/>
      <c r="B6" s="75"/>
    </row>
    <row r="7" spans="1:2" ht="12.75">
      <c r="A7" s="77"/>
      <c r="B7" s="75"/>
    </row>
    <row r="8" spans="1:2" ht="12.75">
      <c r="A8" s="75"/>
      <c r="B8" s="78"/>
    </row>
    <row r="9" spans="1:2" ht="12.75">
      <c r="A9" s="58"/>
      <c r="B9" s="75"/>
    </row>
    <row r="10" spans="1:2" ht="12.75">
      <c r="A10" s="75"/>
      <c r="B10" s="75"/>
    </row>
    <row r="11" spans="1:2" ht="12.75">
      <c r="A11" s="75"/>
      <c r="B11" s="75"/>
    </row>
    <row r="12" spans="1:2" ht="12.75">
      <c r="A12" s="61"/>
      <c r="B12" s="75"/>
    </row>
    <row r="13" spans="1:2" ht="15" customHeight="1">
      <c r="A13" s="61"/>
      <c r="B13" s="75"/>
    </row>
    <row r="14" spans="1:2" ht="17.25" customHeight="1">
      <c r="A14" s="61"/>
      <c r="B14" s="75"/>
    </row>
    <row r="15" spans="1:2" ht="12.75">
      <c r="A15" s="61"/>
      <c r="B15" s="75"/>
    </row>
    <row r="16" spans="1:2" ht="12.75">
      <c r="A16" s="61"/>
      <c r="B16" s="75"/>
    </row>
    <row r="17" spans="1:2" ht="12.75">
      <c r="A17" s="61"/>
      <c r="B17" s="75"/>
    </row>
    <row r="18" spans="1:2" ht="13.5">
      <c r="A18" s="56"/>
      <c r="B18" s="75"/>
    </row>
    <row r="19" spans="1:2" ht="12.75">
      <c r="A19" s="61"/>
      <c r="B19" s="75"/>
    </row>
    <row r="20" spans="1:2" ht="12.75">
      <c r="A20" s="61"/>
      <c r="B20" s="75"/>
    </row>
    <row r="21" spans="1:2" ht="12.75">
      <c r="A21" s="61"/>
      <c r="B21" s="75"/>
    </row>
    <row r="22" spans="1:2" ht="17.25" customHeight="1">
      <c r="A22" s="74"/>
      <c r="B22" s="75"/>
    </row>
    <row r="23" spans="1:2" ht="12.75">
      <c r="A23" s="61"/>
      <c r="B23" s="75"/>
    </row>
    <row r="24" spans="1:2" ht="12.75">
      <c r="A24" s="61"/>
      <c r="B24" s="75"/>
    </row>
    <row r="25" spans="1:2" ht="12.75">
      <c r="A25" s="61"/>
      <c r="B25" s="75"/>
    </row>
    <row r="26" spans="1:2" ht="12.75">
      <c r="A26" s="61"/>
      <c r="B26" s="75"/>
    </row>
    <row r="27" spans="1:2" ht="12.75">
      <c r="A27" s="61"/>
      <c r="B27" s="75"/>
    </row>
    <row r="28" spans="1:2" ht="12.75">
      <c r="A28" s="61"/>
      <c r="B28" s="75"/>
    </row>
    <row r="30" spans="1:2" ht="13.5">
      <c r="A30" s="27" t="s">
        <v>156</v>
      </c>
      <c r="B30" s="10"/>
    </row>
    <row r="31" spans="1:2" ht="13.5">
      <c r="A31" s="28"/>
      <c r="B31" s="29"/>
    </row>
    <row r="32" ht="13.5">
      <c r="B32" s="10" t="s">
        <v>161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Aziri Nora</dc:creator>
  <cp:keywords/>
  <dc:description/>
  <cp:lastModifiedBy>AdmirH</cp:lastModifiedBy>
  <cp:lastPrinted>2018-04-10T10:41:36Z</cp:lastPrinted>
  <dcterms:created xsi:type="dcterms:W3CDTF">1998-02-10T09:25:46Z</dcterms:created>
  <dcterms:modified xsi:type="dcterms:W3CDTF">2018-04-10T10:48:30Z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